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2024\Finanzas\Ejecucion\"/>
    </mc:Choice>
  </mc:AlternateContent>
  <xr:revisionPtr revIDLastSave="0" documentId="8_{7FC117F8-D0C8-4F85-927F-E1B8D2E0AC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'!$A$1:$M$96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" i="3" l="1"/>
  <c r="M76" i="3"/>
  <c r="L76" i="3"/>
  <c r="M65" i="3"/>
  <c r="M66" i="3"/>
  <c r="M67" i="3"/>
  <c r="L65" i="3"/>
  <c r="M57" i="3"/>
  <c r="F51" i="3"/>
  <c r="M47" i="3"/>
  <c r="M48" i="3"/>
  <c r="M49" i="3"/>
  <c r="M50" i="3"/>
  <c r="M46" i="3"/>
  <c r="M45" i="3"/>
  <c r="M40" i="3"/>
  <c r="M32" i="3"/>
  <c r="M33" i="3"/>
  <c r="M34" i="3"/>
  <c r="M35" i="3"/>
  <c r="M36" i="3"/>
  <c r="M37" i="3"/>
  <c r="M38" i="3"/>
  <c r="M39" i="3"/>
  <c r="M31" i="3"/>
  <c r="M22" i="3"/>
  <c r="M23" i="3"/>
  <c r="M24" i="3"/>
  <c r="M25" i="3"/>
  <c r="M26" i="3"/>
  <c r="M27" i="3"/>
  <c r="M28" i="3"/>
  <c r="M21" i="3"/>
  <c r="M16" i="3"/>
  <c r="M17" i="3"/>
  <c r="M18" i="3"/>
  <c r="M19" i="3"/>
  <c r="M15" i="3"/>
  <c r="M14" i="3"/>
  <c r="L44" i="3"/>
  <c r="D76" i="3"/>
  <c r="E76" i="3"/>
  <c r="F76" i="3"/>
  <c r="G76" i="3"/>
  <c r="H76" i="3"/>
  <c r="I76" i="3"/>
  <c r="J76" i="3"/>
  <c r="K76" i="3"/>
  <c r="C76" i="3"/>
  <c r="C66" i="3"/>
  <c r="C65" i="3" s="1"/>
  <c r="D66" i="3"/>
  <c r="D65" i="3" s="1"/>
  <c r="E66" i="3"/>
  <c r="F66" i="3"/>
  <c r="G66" i="3"/>
  <c r="G65" i="3" s="1"/>
  <c r="H66" i="3"/>
  <c r="H65" i="3" s="1"/>
  <c r="I66" i="3"/>
  <c r="J66" i="3"/>
  <c r="K66" i="3"/>
  <c r="K65" i="3" s="1"/>
  <c r="L66" i="3"/>
  <c r="E65" i="3"/>
  <c r="F65" i="3"/>
  <c r="I65" i="3"/>
  <c r="J65" i="3"/>
  <c r="L14" i="3"/>
  <c r="L20" i="3"/>
  <c r="L30" i="3"/>
  <c r="L40" i="3"/>
  <c r="M20" i="3" l="1"/>
  <c r="L56" i="3" l="1"/>
  <c r="D20" i="3"/>
  <c r="M61" i="3"/>
  <c r="M62" i="3"/>
  <c r="M60" i="3"/>
  <c r="M58" i="3"/>
  <c r="M53" i="3"/>
  <c r="M54" i="3"/>
  <c r="M55" i="3"/>
  <c r="M52" i="3"/>
  <c r="M41" i="3"/>
  <c r="H59" i="3"/>
  <c r="I59" i="3"/>
  <c r="J59" i="3"/>
  <c r="K59" i="3"/>
  <c r="K56" i="3"/>
  <c r="K51" i="3"/>
  <c r="K44" i="3"/>
  <c r="I40" i="3"/>
  <c r="J40" i="3"/>
  <c r="K40" i="3"/>
  <c r="K30" i="3"/>
  <c r="K20" i="3"/>
  <c r="K14" i="3"/>
  <c r="J56" i="3"/>
  <c r="I51" i="3"/>
  <c r="J51" i="3"/>
  <c r="J44" i="3"/>
  <c r="J30" i="3"/>
  <c r="J20" i="3"/>
  <c r="J14" i="3"/>
  <c r="L13" i="3" l="1"/>
  <c r="L63" i="3" s="1"/>
  <c r="L78" i="3" s="1"/>
  <c r="K13" i="3"/>
  <c r="K63" i="3" s="1"/>
  <c r="K78" i="3" s="1"/>
  <c r="M30" i="3"/>
  <c r="M44" i="3"/>
  <c r="J13" i="3"/>
  <c r="J63" i="3" s="1"/>
  <c r="J78" i="3" s="1"/>
  <c r="M13" i="3" l="1"/>
  <c r="I14" i="3"/>
  <c r="I56" i="3"/>
  <c r="I44" i="3"/>
  <c r="I30" i="3"/>
  <c r="I20" i="3"/>
  <c r="I13" i="3" l="1"/>
  <c r="I63" i="3" s="1"/>
  <c r="I78" i="3" s="1"/>
  <c r="M43" i="3" l="1"/>
  <c r="H30" i="3"/>
  <c r="H40" i="3"/>
  <c r="H44" i="3"/>
  <c r="G44" i="3"/>
  <c r="H51" i="3"/>
  <c r="H56" i="3"/>
  <c r="H20" i="3"/>
  <c r="H14" i="3"/>
  <c r="G14" i="3"/>
  <c r="H13" i="3" l="1"/>
  <c r="G59" i="3"/>
  <c r="M73" i="3"/>
  <c r="M72" i="3"/>
  <c r="M71" i="3"/>
  <c r="M70" i="3"/>
  <c r="M69" i="3"/>
  <c r="M68" i="3"/>
  <c r="M64" i="3"/>
  <c r="M56" i="3"/>
  <c r="M29" i="3"/>
  <c r="G20" i="3"/>
  <c r="G30" i="3"/>
  <c r="G40" i="3"/>
  <c r="G56" i="3"/>
  <c r="F56" i="3"/>
  <c r="C56" i="3"/>
  <c r="F59" i="3"/>
  <c r="G51" i="3"/>
  <c r="F40" i="3"/>
  <c r="F44" i="3"/>
  <c r="F20" i="3"/>
  <c r="F30" i="3"/>
  <c r="F14" i="3"/>
  <c r="C30" i="3"/>
  <c r="H63" i="3" l="1"/>
  <c r="H78" i="3" s="1"/>
  <c r="G13" i="3"/>
  <c r="M51" i="3"/>
  <c r="F13" i="3"/>
  <c r="F63" i="3" s="1"/>
  <c r="F78" i="3" s="1"/>
  <c r="E44" i="3"/>
  <c r="E40" i="3"/>
  <c r="C59" i="3"/>
  <c r="C51" i="3"/>
  <c r="C40" i="3"/>
  <c r="M63" i="3" l="1"/>
  <c r="G63" i="3"/>
  <c r="G78" i="3" s="1"/>
  <c r="M59" i="3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<sst xmlns="http://schemas.openxmlformats.org/spreadsheetml/2006/main" count="87" uniqueCount="87">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</sst>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4" fontId="0" fillId="0" borderId="16" xfId="0" applyNumberFormat="1" applyBorder="1"/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3" fontId="1" fillId="0" borderId="38" xfId="1" applyFont="1" applyBorder="1" applyAlignment="1">
      <alignment horizontal="left" vertical="center" wrapText="1"/>
    </xf>
    <xf numFmtId="4" fontId="0" fillId="0" borderId="39" xfId="1" applyNumberFormat="1" applyFont="1" applyBorder="1" applyAlignment="1">
      <alignment vertical="center" wrapText="1"/>
    </xf>
    <xf numFmtId="4" fontId="0" fillId="0" borderId="39" xfId="1" applyNumberFormat="1" applyFont="1" applyBorder="1"/>
    <xf numFmtId="4" fontId="0" fillId="0" borderId="39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3" fontId="4" fillId="0" borderId="40" xfId="1" applyFon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9" xfId="0" applyNumberFormat="1" applyBorder="1"/>
    <xf numFmtId="4" fontId="0" fillId="0" borderId="41" xfId="0" applyNumberFormat="1" applyBorder="1"/>
    <xf numFmtId="4" fontId="0" fillId="0" borderId="38" xfId="0" applyNumberFormat="1" applyBorder="1"/>
    <xf numFmtId="4" fontId="0" fillId="0" borderId="39" xfId="0" applyNumberFormat="1" applyBorder="1" applyAlignment="1">
      <alignment vertical="center"/>
    </xf>
    <xf numFmtId="4" fontId="0" fillId="0" borderId="37" xfId="0" applyNumberFormat="1" applyBorder="1"/>
    <xf numFmtId="4" fontId="0" fillId="4" borderId="39" xfId="0" applyNumberFormat="1" applyFill="1" applyBorder="1" applyAlignment="1">
      <alignment vertical="center" wrapText="1"/>
    </xf>
    <xf numFmtId="4" fontId="0" fillId="4" borderId="38" xfId="0" applyNumberFormat="1" applyFill="1" applyBorder="1" applyAlignment="1">
      <alignment vertical="center" wrapText="1"/>
    </xf>
    <xf numFmtId="4" fontId="0" fillId="0" borderId="22" xfId="0" applyNumberFormat="1" applyBorder="1"/>
    <xf numFmtId="4" fontId="0" fillId="0" borderId="23" xfId="0" applyNumberFormat="1" applyBorder="1"/>
    <xf numFmtId="4" fontId="1" fillId="2" borderId="1" xfId="0" applyNumberFormat="1" applyFont="1" applyFill="1" applyBorder="1" applyAlignment="1">
      <alignment vertical="center" wrapText="1"/>
    </xf>
    <xf numFmtId="164" fontId="0" fillId="0" borderId="43" xfId="0" applyNumberFormat="1" applyBorder="1" applyAlignment="1">
      <alignment vertical="center" wrapText="1"/>
    </xf>
    <xf numFmtId="43" fontId="0" fillId="0" borderId="44" xfId="1" applyFont="1" applyBorder="1"/>
    <xf numFmtId="4" fontId="0" fillId="0" borderId="43" xfId="0" applyNumberFormat="1" applyBorder="1" applyAlignment="1">
      <alignment vertical="center" wrapText="1"/>
    </xf>
    <xf numFmtId="4" fontId="0" fillId="0" borderId="45" xfId="0" applyNumberFormat="1" applyBorder="1" applyAlignment="1">
      <alignment vertical="center" wrapText="1"/>
    </xf>
    <xf numFmtId="4" fontId="0" fillId="0" borderId="42" xfId="1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W96"/>
  <sheetViews>
    <sheetView showGridLines="0" tabSelected="1" zoomScale="75" zoomScaleNormal="75" zoomScaleSheetLayoutView="77" workbookViewId="0">
      <selection activeCell="M90" sqref="A1:M90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8.140625" customWidth="1"/>
    <col min="4" max="4" width="14.42578125" customWidth="1"/>
    <col min="5" max="5" width="18.85546875" customWidth="1"/>
    <col min="6" max="6" width="14.42578125" customWidth="1"/>
    <col min="7" max="7" width="13.28515625" customWidth="1"/>
    <col min="8" max="8" width="14.85546875" customWidth="1"/>
    <col min="9" max="12" width="15.5703125" customWidth="1"/>
    <col min="13" max="13" width="17" customWidth="1"/>
    <col min="14" max="21" width="6" bestFit="1" customWidth="1"/>
    <col min="22" max="23" width="7" bestFit="1" customWidth="1"/>
  </cols>
  <sheetData>
    <row r="5" spans="1:23" ht="18.75" x14ac:dyDescent="0.25">
      <c r="A5" s="115" t="s">
        <v>79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23" ht="18.75" customHeight="1" x14ac:dyDescent="0.25">
      <c r="A6" s="115" t="s">
        <v>78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1:23" ht="18.75" x14ac:dyDescent="0.25">
      <c r="A7" s="115" t="s">
        <v>77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1:23" ht="15.75" customHeight="1" x14ac:dyDescent="0.25">
      <c r="A8" s="116" t="s">
        <v>63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23" ht="15.75" thickBot="1" x14ac:dyDescent="0.3">
      <c r="A9" s="117" t="s">
        <v>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</row>
    <row r="10" spans="1:23" ht="15" customHeight="1" thickBot="1" x14ac:dyDescent="0.3">
      <c r="A10" s="10"/>
      <c r="B10" s="10"/>
      <c r="C10" s="10"/>
      <c r="D10" s="10">
        <v>0</v>
      </c>
      <c r="E10" s="112" t="s">
        <v>76</v>
      </c>
      <c r="F10" s="113"/>
      <c r="G10" s="113"/>
      <c r="H10" s="113"/>
      <c r="I10" s="113"/>
      <c r="J10" s="113"/>
      <c r="K10" s="113"/>
      <c r="L10" s="113"/>
      <c r="M10" s="114"/>
    </row>
    <row r="11" spans="1:23" ht="31.5" x14ac:dyDescent="0.25">
      <c r="A11" s="57" t="s">
        <v>1</v>
      </c>
      <c r="B11" s="58" t="s">
        <v>64</v>
      </c>
      <c r="C11" s="59" t="s">
        <v>74</v>
      </c>
      <c r="D11" s="59" t="s">
        <v>75</v>
      </c>
      <c r="E11" s="59" t="s">
        <v>65</v>
      </c>
      <c r="F11" s="59" t="s">
        <v>80</v>
      </c>
      <c r="G11" s="87" t="s">
        <v>81</v>
      </c>
      <c r="H11" s="87" t="s">
        <v>82</v>
      </c>
      <c r="I11" s="87" t="s">
        <v>83</v>
      </c>
      <c r="J11" s="87" t="s">
        <v>84</v>
      </c>
      <c r="K11" s="87" t="s">
        <v>85</v>
      </c>
      <c r="L11" s="87" t="s">
        <v>86</v>
      </c>
      <c r="M11" s="60" t="s">
        <v>66</v>
      </c>
      <c r="V11" s="4"/>
      <c r="W11" s="4"/>
    </row>
    <row r="12" spans="1:23" ht="16.5" thickBot="1" x14ac:dyDescent="0.3">
      <c r="A12" s="61"/>
      <c r="B12" s="11"/>
      <c r="C12" s="35"/>
      <c r="D12" s="35"/>
      <c r="E12" s="29"/>
      <c r="F12" s="29"/>
      <c r="G12" s="88"/>
      <c r="H12" s="88"/>
      <c r="I12" s="88"/>
      <c r="J12" s="88"/>
      <c r="K12" s="88"/>
      <c r="L12" s="88"/>
      <c r="M12" s="6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thickBot="1" x14ac:dyDescent="0.3">
      <c r="A13" s="63" t="s">
        <v>2</v>
      </c>
      <c r="B13" s="23"/>
      <c r="C13" s="36">
        <f>+C14+C20+C30+C40+C44+C51</f>
        <v>179554344</v>
      </c>
      <c r="D13" s="36"/>
      <c r="E13" s="37">
        <f>+E14+E20+E30+E40+E44+E51</f>
        <v>6553273.1499999994</v>
      </c>
      <c r="F13" s="37">
        <f>+F14+F20+F30+F40+F44+G51</f>
        <v>4963994.9099999992</v>
      </c>
      <c r="G13" s="37">
        <f t="shared" ref="G13:L13" si="0">+G14+G20+G30+G40+G44+G51</f>
        <v>4765550.59</v>
      </c>
      <c r="H13" s="37">
        <f t="shared" si="0"/>
        <v>8573215.290000001</v>
      </c>
      <c r="I13" s="37">
        <f t="shared" si="0"/>
        <v>5377621.8499999996</v>
      </c>
      <c r="J13" s="37">
        <f t="shared" si="0"/>
        <v>5636630.4000000004</v>
      </c>
      <c r="K13" s="37">
        <f t="shared" si="0"/>
        <v>9700403.5</v>
      </c>
      <c r="L13" s="37">
        <f t="shared" si="0"/>
        <v>5155344.82</v>
      </c>
      <c r="M13" s="37">
        <f>+M14+M20+M30+M40+M44</f>
        <v>50642034.510000005</v>
      </c>
      <c r="N13" s="3"/>
    </row>
    <row r="14" spans="1:23" ht="27" customHeight="1" thickBot="1" x14ac:dyDescent="0.3">
      <c r="A14" s="64" t="s">
        <v>73</v>
      </c>
      <c r="B14" s="16"/>
      <c r="C14" s="26">
        <f>+C15+C16+C17+C18+C19</f>
        <v>84158898</v>
      </c>
      <c r="D14" s="26"/>
      <c r="E14" s="39">
        <f t="shared" ref="E14:F14" si="1">SUM(E15:E19)</f>
        <v>5003374.0599999996</v>
      </c>
      <c r="F14" s="39">
        <f t="shared" si="1"/>
        <v>4039480.26</v>
      </c>
      <c r="G14" s="39">
        <f t="shared" ref="G14:K14" si="2">SUM(G15:G19)</f>
        <v>4039763.07</v>
      </c>
      <c r="H14" s="39">
        <f t="shared" si="2"/>
        <v>4212066.58</v>
      </c>
      <c r="I14" s="39">
        <f t="shared" si="2"/>
        <v>4054103.4899999998</v>
      </c>
      <c r="J14" s="39">
        <f t="shared" si="2"/>
        <v>3935015.7600000002</v>
      </c>
      <c r="K14" s="39">
        <f t="shared" si="2"/>
        <v>6822630.4199999999</v>
      </c>
      <c r="L14" s="39">
        <f>SUM(L15:L19)</f>
        <v>4116961.84</v>
      </c>
      <c r="M14" s="40">
        <f>SUM(M15:M19)</f>
        <v>36223395.480000004</v>
      </c>
      <c r="N14" s="3"/>
    </row>
    <row r="15" spans="1:23" x14ac:dyDescent="0.25">
      <c r="A15" s="65" t="s">
        <v>3</v>
      </c>
      <c r="B15" s="16"/>
      <c r="C15" s="53">
        <v>68215422</v>
      </c>
      <c r="D15" s="53">
        <v>90388.38</v>
      </c>
      <c r="E15" s="38">
        <v>4096696.79</v>
      </c>
      <c r="F15" s="38">
        <v>3077296.73</v>
      </c>
      <c r="G15" s="89">
        <v>3192298.08</v>
      </c>
      <c r="H15" s="89">
        <v>3169478.07</v>
      </c>
      <c r="I15" s="89">
        <v>3004206.88</v>
      </c>
      <c r="J15" s="89">
        <v>2887071.58</v>
      </c>
      <c r="K15" s="89">
        <v>2927842.91</v>
      </c>
      <c r="L15" s="89">
        <v>3057140.29</v>
      </c>
      <c r="M15" s="66">
        <f>E15+F15+G15+H15+I15+J15+K15+L15</f>
        <v>25412031.330000002</v>
      </c>
    </row>
    <row r="16" spans="1:23" x14ac:dyDescent="0.25">
      <c r="A16" s="65" t="s">
        <v>4</v>
      </c>
      <c r="C16" s="54">
        <v>8950000</v>
      </c>
      <c r="D16" s="54">
        <v>2895415.38</v>
      </c>
      <c r="E16" s="31">
        <v>148214.81</v>
      </c>
      <c r="F16" s="31">
        <v>170153.17</v>
      </c>
      <c r="G16" s="90">
        <v>289983.07</v>
      </c>
      <c r="H16" s="90">
        <v>285406.21999999997</v>
      </c>
      <c r="I16" s="90">
        <v>298983.07</v>
      </c>
      <c r="J16" s="90">
        <v>301918.14</v>
      </c>
      <c r="K16" s="90">
        <v>313043.95</v>
      </c>
      <c r="L16" s="90">
        <v>314858.01</v>
      </c>
      <c r="M16" s="66">
        <f t="shared" ref="M16:M28" si="3">E16+F16+G16+H16+I16+J16+K16+L16</f>
        <v>2122560.44</v>
      </c>
    </row>
    <row r="17" spans="1:13" ht="18.75" customHeight="1" x14ac:dyDescent="0.25">
      <c r="A17" s="67" t="s">
        <v>5</v>
      </c>
      <c r="C17" s="25">
        <v>900000</v>
      </c>
      <c r="D17" s="25"/>
      <c r="E17" s="32">
        <v>0</v>
      </c>
      <c r="F17" s="32">
        <v>30000</v>
      </c>
      <c r="G17" s="91"/>
      <c r="H17" s="91"/>
      <c r="I17" s="91"/>
      <c r="J17" s="91"/>
      <c r="K17" s="91">
        <v>30000</v>
      </c>
      <c r="L17" s="91"/>
      <c r="M17" s="66">
        <f t="shared" si="3"/>
        <v>60000</v>
      </c>
    </row>
    <row r="18" spans="1:13" s="9" customFormat="1" ht="25.15" customHeight="1" x14ac:dyDescent="0.25">
      <c r="A18" s="68" t="s">
        <v>6</v>
      </c>
      <c r="C18" s="25"/>
      <c r="D18" s="54">
        <v>2805026.88</v>
      </c>
      <c r="E18" s="32"/>
      <c r="F18" s="32"/>
      <c r="G18" s="91"/>
      <c r="H18" s="91"/>
      <c r="I18" s="91"/>
      <c r="J18" s="91"/>
      <c r="K18" s="91">
        <v>2805026.88</v>
      </c>
      <c r="L18" s="91"/>
      <c r="M18" s="66">
        <f t="shared" si="3"/>
        <v>2805026.88</v>
      </c>
    </row>
    <row r="19" spans="1:13" ht="15.75" thickBot="1" x14ac:dyDescent="0.3">
      <c r="A19" s="69" t="s">
        <v>7</v>
      </c>
      <c r="B19" s="12"/>
      <c r="C19" s="41">
        <v>6093476</v>
      </c>
      <c r="D19" s="41"/>
      <c r="E19" s="31">
        <v>758462.46</v>
      </c>
      <c r="F19" s="31">
        <v>762030.36</v>
      </c>
      <c r="G19" s="90">
        <v>557481.92000000004</v>
      </c>
      <c r="H19" s="90">
        <v>757182.29</v>
      </c>
      <c r="I19" s="90">
        <v>750913.54</v>
      </c>
      <c r="J19" s="90">
        <v>746026.04</v>
      </c>
      <c r="K19" s="90">
        <v>746716.68</v>
      </c>
      <c r="L19" s="90">
        <v>744963.54</v>
      </c>
      <c r="M19" s="66">
        <f t="shared" si="3"/>
        <v>5823776.8299999991</v>
      </c>
    </row>
    <row r="20" spans="1:13" ht="15.75" thickBot="1" x14ac:dyDescent="0.3">
      <c r="A20" s="64" t="s">
        <v>8</v>
      </c>
      <c r="B20" s="12"/>
      <c r="C20" s="26">
        <f>SUM(C21:C29)</f>
        <v>41367540</v>
      </c>
      <c r="D20" s="26">
        <f>SUM(D21:D29)</f>
        <v>0</v>
      </c>
      <c r="E20" s="52">
        <f t="shared" ref="E20:F20" si="4">SUM(E21:E29)</f>
        <v>333958.21999999997</v>
      </c>
      <c r="F20" s="52">
        <f t="shared" si="4"/>
        <v>268532.3</v>
      </c>
      <c r="G20" s="52">
        <f t="shared" ref="G20:K20" si="5">SUM(G21:G29)</f>
        <v>412910.61</v>
      </c>
      <c r="H20" s="52">
        <f t="shared" si="5"/>
        <v>464280.73</v>
      </c>
      <c r="I20" s="52">
        <f t="shared" si="5"/>
        <v>986320.98</v>
      </c>
      <c r="J20" s="52">
        <f t="shared" si="5"/>
        <v>1238190.8599999999</v>
      </c>
      <c r="K20" s="52">
        <f t="shared" si="5"/>
        <v>1244933.2</v>
      </c>
      <c r="L20" s="52">
        <f>SUM(L21:L29)</f>
        <v>637847.81000000006</v>
      </c>
      <c r="M20" s="75">
        <f>SUM(M21:M29)</f>
        <v>5586974.71</v>
      </c>
    </row>
    <row r="21" spans="1:13" x14ac:dyDescent="0.25">
      <c r="A21" s="65" t="s">
        <v>9</v>
      </c>
      <c r="B21" s="12"/>
      <c r="C21" s="55">
        <v>3620190</v>
      </c>
      <c r="D21" s="27"/>
      <c r="E21" s="20">
        <v>179448.93</v>
      </c>
      <c r="F21" s="20">
        <v>98052.17</v>
      </c>
      <c r="G21" s="91">
        <v>232004.23</v>
      </c>
      <c r="H21" s="91">
        <v>144798.89000000001</v>
      </c>
      <c r="I21" s="91">
        <v>267832.26</v>
      </c>
      <c r="J21" s="91">
        <v>122080.9</v>
      </c>
      <c r="K21" s="91">
        <v>272247.37</v>
      </c>
      <c r="L21" s="91">
        <v>212764.32</v>
      </c>
      <c r="M21" s="66">
        <f t="shared" si="3"/>
        <v>1529229.07</v>
      </c>
    </row>
    <row r="22" spans="1:13" x14ac:dyDescent="0.25">
      <c r="A22" s="67" t="s">
        <v>10</v>
      </c>
      <c r="B22" s="12"/>
      <c r="C22" s="56">
        <v>17737550</v>
      </c>
      <c r="D22" s="25"/>
      <c r="E22" s="32">
        <v>13900</v>
      </c>
      <c r="F22" s="32">
        <v>8720.77</v>
      </c>
      <c r="G22" s="91">
        <v>18326.849999999999</v>
      </c>
      <c r="H22" s="91"/>
      <c r="I22" s="91">
        <v>122421.28</v>
      </c>
      <c r="J22" s="91">
        <v>271375</v>
      </c>
      <c r="K22" s="91">
        <v>13903</v>
      </c>
      <c r="L22" s="91">
        <v>82157.22</v>
      </c>
      <c r="M22" s="66">
        <f t="shared" si="3"/>
        <v>530804.12</v>
      </c>
    </row>
    <row r="23" spans="1:13" x14ac:dyDescent="0.25">
      <c r="A23" s="65" t="s">
        <v>11</v>
      </c>
      <c r="B23" s="12"/>
      <c r="C23" s="56">
        <v>1440000</v>
      </c>
      <c r="D23" s="25"/>
      <c r="E23" s="32"/>
      <c r="F23" s="32">
        <v>4600</v>
      </c>
      <c r="G23" s="91">
        <v>40200</v>
      </c>
      <c r="H23" s="91">
        <v>6500</v>
      </c>
      <c r="I23" s="91">
        <v>193815.44</v>
      </c>
      <c r="J23" s="102">
        <v>52879.360000000001</v>
      </c>
      <c r="K23" s="102"/>
      <c r="L23" s="102">
        <v>25400</v>
      </c>
      <c r="M23" s="66">
        <f t="shared" si="3"/>
        <v>323394.8</v>
      </c>
    </row>
    <row r="24" spans="1:13" ht="18" customHeight="1" x14ac:dyDescent="0.25">
      <c r="A24" s="65" t="s">
        <v>12</v>
      </c>
      <c r="B24" s="12"/>
      <c r="C24" s="56">
        <v>150000</v>
      </c>
      <c r="D24" s="25"/>
      <c r="E24" s="32">
        <v>107978.61</v>
      </c>
      <c r="F24" s="32">
        <v>88025</v>
      </c>
      <c r="G24" s="91">
        <v>85994.68</v>
      </c>
      <c r="H24" s="91">
        <v>85045.92</v>
      </c>
      <c r="I24" s="91">
        <v>74842.899999999994</v>
      </c>
      <c r="J24" s="102">
        <v>76100</v>
      </c>
      <c r="K24" s="102">
        <v>85445.45</v>
      </c>
      <c r="L24" s="102">
        <v>88529.4</v>
      </c>
      <c r="M24" s="66">
        <f t="shared" si="3"/>
        <v>691961.96</v>
      </c>
    </row>
    <row r="25" spans="1:13" x14ac:dyDescent="0.25">
      <c r="A25" s="65" t="s">
        <v>13</v>
      </c>
      <c r="B25" s="12"/>
      <c r="C25" s="56">
        <v>3775000</v>
      </c>
      <c r="D25" s="25"/>
      <c r="E25" s="32"/>
      <c r="F25" s="32"/>
      <c r="G25" s="91"/>
      <c r="H25" s="91"/>
      <c r="I25" s="91">
        <v>36571.519999999997</v>
      </c>
      <c r="J25" s="102">
        <v>157578.32</v>
      </c>
      <c r="K25" s="102"/>
      <c r="L25" s="102">
        <v>19200</v>
      </c>
      <c r="M25" s="66">
        <f t="shared" si="3"/>
        <v>213349.84</v>
      </c>
    </row>
    <row r="26" spans="1:13" x14ac:dyDescent="0.25">
      <c r="A26" s="65" t="s">
        <v>14</v>
      </c>
      <c r="B26" s="12"/>
      <c r="C26" s="25">
        <v>845000</v>
      </c>
      <c r="D26" s="25"/>
      <c r="E26" s="32"/>
      <c r="F26" s="32"/>
      <c r="G26" s="91"/>
      <c r="H26" s="91">
        <v>122835.7</v>
      </c>
      <c r="I26" s="91"/>
      <c r="J26" s="102"/>
      <c r="K26" s="102"/>
      <c r="L26" s="102"/>
      <c r="M26" s="66">
        <f t="shared" si="3"/>
        <v>122835.7</v>
      </c>
    </row>
    <row r="27" spans="1:13" ht="60" x14ac:dyDescent="0.25">
      <c r="A27" s="65" t="s">
        <v>15</v>
      </c>
      <c r="B27" s="12"/>
      <c r="C27" s="25">
        <v>10171800</v>
      </c>
      <c r="D27" s="25"/>
      <c r="E27" s="32">
        <v>13100</v>
      </c>
      <c r="F27" s="32">
        <v>20879.990000000002</v>
      </c>
      <c r="G27" s="91">
        <v>12158</v>
      </c>
      <c r="H27" s="91">
        <v>4738</v>
      </c>
      <c r="I27" s="91">
        <v>86966</v>
      </c>
      <c r="J27" s="102">
        <v>538420.81999999995</v>
      </c>
      <c r="K27" s="102">
        <v>38674</v>
      </c>
      <c r="L27" s="102">
        <v>149527</v>
      </c>
      <c r="M27" s="66">
        <f t="shared" si="3"/>
        <v>864463.80999999994</v>
      </c>
    </row>
    <row r="28" spans="1:13" ht="45" x14ac:dyDescent="0.25">
      <c r="A28" s="65" t="s">
        <v>16</v>
      </c>
      <c r="B28" s="12"/>
      <c r="C28" s="25">
        <v>3628000</v>
      </c>
      <c r="D28" s="25"/>
      <c r="E28" s="32">
        <v>19530.68</v>
      </c>
      <c r="F28" s="32">
        <v>48254.37</v>
      </c>
      <c r="G28" s="91">
        <v>24226.85</v>
      </c>
      <c r="H28" s="91">
        <v>100362.22</v>
      </c>
      <c r="I28" s="91">
        <v>203871.58</v>
      </c>
      <c r="J28" s="102">
        <v>19756.46</v>
      </c>
      <c r="K28" s="102">
        <v>834663.38</v>
      </c>
      <c r="L28" s="102">
        <v>60269.87</v>
      </c>
      <c r="M28" s="66">
        <f t="shared" si="3"/>
        <v>1310935.4100000001</v>
      </c>
    </row>
    <row r="29" spans="1:13" ht="15.75" thickBot="1" x14ac:dyDescent="0.3">
      <c r="A29" s="67" t="s">
        <v>17</v>
      </c>
      <c r="B29" s="12"/>
      <c r="C29" s="33"/>
      <c r="D29" s="33"/>
      <c r="E29" s="24">
        <v>0</v>
      </c>
      <c r="F29" s="24"/>
      <c r="G29" s="92"/>
      <c r="H29" s="92"/>
      <c r="I29" s="92"/>
      <c r="J29" s="92"/>
      <c r="K29" s="92"/>
      <c r="L29" s="92"/>
      <c r="M29" s="66">
        <f>E29+F29+G29</f>
        <v>0</v>
      </c>
    </row>
    <row r="30" spans="1:13" ht="27" customHeight="1" thickBot="1" x14ac:dyDescent="0.3">
      <c r="A30" s="64" t="s">
        <v>18</v>
      </c>
      <c r="B30" s="12"/>
      <c r="C30" s="26">
        <f>SUM(C31:C39)</f>
        <v>15122906</v>
      </c>
      <c r="D30" s="26"/>
      <c r="E30" s="42">
        <f t="shared" ref="E30:F30" si="6">SUM(E31:E39)</f>
        <v>1215940.8699999999</v>
      </c>
      <c r="F30" s="42">
        <f t="shared" si="6"/>
        <v>398141.23999999993</v>
      </c>
      <c r="G30" s="42">
        <f t="shared" ref="G30:M30" si="7">SUM(G31:G39)</f>
        <v>252876.91</v>
      </c>
      <c r="H30" s="42">
        <f t="shared" si="7"/>
        <v>1354773.43</v>
      </c>
      <c r="I30" s="42">
        <f t="shared" si="7"/>
        <v>221711.38</v>
      </c>
      <c r="J30" s="42">
        <f t="shared" si="7"/>
        <v>415421.38</v>
      </c>
      <c r="K30" s="42">
        <f t="shared" si="7"/>
        <v>1462638.72</v>
      </c>
      <c r="L30" s="42">
        <f>SUM(L31:L39)</f>
        <v>316535.17000000004</v>
      </c>
      <c r="M30" s="42">
        <f t="shared" si="7"/>
        <v>5638039.0999999996</v>
      </c>
    </row>
    <row r="31" spans="1:13" x14ac:dyDescent="0.25">
      <c r="A31" s="67" t="s">
        <v>19</v>
      </c>
      <c r="B31" s="12"/>
      <c r="C31" s="27">
        <v>7038540</v>
      </c>
      <c r="D31" s="18"/>
      <c r="E31" s="20">
        <v>173443.48</v>
      </c>
      <c r="F31" s="20">
        <v>292758.78999999998</v>
      </c>
      <c r="G31" s="91">
        <v>175871.73</v>
      </c>
      <c r="H31" s="91">
        <v>176490.03</v>
      </c>
      <c r="I31" s="91">
        <v>194350.04</v>
      </c>
      <c r="J31" s="102">
        <v>263709.95</v>
      </c>
      <c r="K31" s="102">
        <v>351073.4</v>
      </c>
      <c r="L31" s="102">
        <v>265799.64</v>
      </c>
      <c r="M31" s="66">
        <f t="shared" ref="M31:M39" si="8">E31+F31+G31+H31+I31+J31+K31+L31</f>
        <v>1893497.06</v>
      </c>
    </row>
    <row r="32" spans="1:13" x14ac:dyDescent="0.25">
      <c r="A32" s="65" t="s">
        <v>20</v>
      </c>
      <c r="B32" s="12"/>
      <c r="C32" s="25">
        <v>950300</v>
      </c>
      <c r="D32" s="30"/>
      <c r="E32" s="32">
        <v>0</v>
      </c>
      <c r="F32" s="32"/>
      <c r="G32" s="91"/>
      <c r="H32" s="91">
        <v>88140</v>
      </c>
      <c r="I32" s="91"/>
      <c r="J32" s="102">
        <v>10500.01</v>
      </c>
      <c r="K32" s="102"/>
      <c r="L32" s="102"/>
      <c r="M32" s="66">
        <f t="shared" si="8"/>
        <v>98640.01</v>
      </c>
    </row>
    <row r="33" spans="1:13" x14ac:dyDescent="0.25">
      <c r="A33" s="67" t="s">
        <v>21</v>
      </c>
      <c r="B33" s="12"/>
      <c r="C33" s="25">
        <v>69827</v>
      </c>
      <c r="D33" s="30"/>
      <c r="E33" s="32">
        <v>0</v>
      </c>
      <c r="F33" s="32">
        <v>50171.53</v>
      </c>
      <c r="G33" s="91"/>
      <c r="H33" s="91"/>
      <c r="I33" s="91"/>
      <c r="J33" s="102"/>
      <c r="K33" s="102"/>
      <c r="L33" s="102"/>
      <c r="M33" s="66">
        <f t="shared" si="8"/>
        <v>50171.53</v>
      </c>
    </row>
    <row r="34" spans="1:13" x14ac:dyDescent="0.25">
      <c r="A34" s="65" t="s">
        <v>22</v>
      </c>
      <c r="B34" s="12"/>
      <c r="C34" s="25">
        <v>0</v>
      </c>
      <c r="D34" s="30"/>
      <c r="E34" s="32">
        <v>0</v>
      </c>
      <c r="F34" s="32"/>
      <c r="G34" s="91"/>
      <c r="H34" s="91"/>
      <c r="I34" s="91"/>
      <c r="J34" s="102"/>
      <c r="K34" s="102"/>
      <c r="L34" s="102"/>
      <c r="M34" s="66">
        <f t="shared" si="8"/>
        <v>0</v>
      </c>
    </row>
    <row r="35" spans="1:13" x14ac:dyDescent="0.25">
      <c r="A35" s="67" t="s">
        <v>23</v>
      </c>
      <c r="B35" s="12"/>
      <c r="C35" s="25">
        <v>420000</v>
      </c>
      <c r="D35" s="30"/>
      <c r="E35" s="32">
        <v>0</v>
      </c>
      <c r="F35" s="32"/>
      <c r="G35" s="91"/>
      <c r="H35" s="91"/>
      <c r="I35" s="91"/>
      <c r="J35" s="102"/>
      <c r="K35" s="102"/>
      <c r="L35" s="102"/>
      <c r="M35" s="66">
        <f t="shared" si="8"/>
        <v>0</v>
      </c>
    </row>
    <row r="36" spans="1:13" ht="30" x14ac:dyDescent="0.25">
      <c r="A36" s="70" t="s">
        <v>24</v>
      </c>
      <c r="B36" s="17"/>
      <c r="C36" s="25">
        <v>0</v>
      </c>
      <c r="D36" s="30"/>
      <c r="E36" s="32">
        <v>0</v>
      </c>
      <c r="F36" s="32"/>
      <c r="G36" s="91"/>
      <c r="H36" s="91"/>
      <c r="I36" s="91"/>
      <c r="J36" s="102"/>
      <c r="K36" s="102"/>
      <c r="L36" s="102"/>
      <c r="M36" s="66">
        <f t="shared" si="8"/>
        <v>0</v>
      </c>
    </row>
    <row r="37" spans="1:13" ht="45" x14ac:dyDescent="0.25">
      <c r="A37" s="71" t="s">
        <v>25</v>
      </c>
      <c r="B37" s="22"/>
      <c r="C37" s="25">
        <v>4731570</v>
      </c>
      <c r="D37" s="30"/>
      <c r="E37" s="32">
        <v>1014636.95</v>
      </c>
      <c r="F37" s="32">
        <v>3300</v>
      </c>
      <c r="G37" s="91">
        <v>19200</v>
      </c>
      <c r="H37" s="91">
        <v>1004909.93</v>
      </c>
      <c r="I37" s="91">
        <v>14080</v>
      </c>
      <c r="J37" s="102">
        <v>22155.01</v>
      </c>
      <c r="K37" s="102">
        <v>1011509.93</v>
      </c>
      <c r="L37" s="102">
        <v>6500</v>
      </c>
      <c r="M37" s="66">
        <f t="shared" si="8"/>
        <v>3096291.82</v>
      </c>
    </row>
    <row r="38" spans="1:13" ht="45" x14ac:dyDescent="0.25">
      <c r="A38" s="65" t="s">
        <v>26</v>
      </c>
      <c r="B38" s="12"/>
      <c r="C38" s="25"/>
      <c r="D38" s="30"/>
      <c r="E38" s="32">
        <v>0</v>
      </c>
      <c r="F38" s="32"/>
      <c r="G38" s="91"/>
      <c r="H38" s="91"/>
      <c r="I38" s="91"/>
      <c r="J38" s="102"/>
      <c r="K38" s="102"/>
      <c r="L38" s="102"/>
      <c r="M38" s="66">
        <f t="shared" si="8"/>
        <v>0</v>
      </c>
    </row>
    <row r="39" spans="1:13" ht="27" customHeight="1" thickBot="1" x14ac:dyDescent="0.3">
      <c r="A39" s="65" t="s">
        <v>27</v>
      </c>
      <c r="B39" s="12"/>
      <c r="C39" s="41">
        <v>1912669</v>
      </c>
      <c r="D39" s="16"/>
      <c r="E39" s="5">
        <v>27860.44</v>
      </c>
      <c r="F39" s="5">
        <v>51910.92</v>
      </c>
      <c r="G39" s="92">
        <v>57805.18</v>
      </c>
      <c r="H39" s="92">
        <v>85233.47</v>
      </c>
      <c r="I39" s="92">
        <v>13281.34</v>
      </c>
      <c r="J39" s="103">
        <v>119056.41</v>
      </c>
      <c r="K39" s="103">
        <v>100055.39</v>
      </c>
      <c r="L39" s="103">
        <v>44235.53</v>
      </c>
      <c r="M39" s="66">
        <f t="shared" si="8"/>
        <v>499438.68000000005</v>
      </c>
    </row>
    <row r="40" spans="1:13" s="7" customFormat="1" ht="37.5" customHeight="1" thickBot="1" x14ac:dyDescent="0.3">
      <c r="A40" s="64" t="s">
        <v>28</v>
      </c>
      <c r="B40" s="13"/>
      <c r="C40" s="26">
        <f>SUM(C41:C41)</f>
        <v>3000000</v>
      </c>
      <c r="D40" s="26"/>
      <c r="E40" s="26">
        <f t="shared" ref="E40:L40" si="9">SUM(E41:E41)</f>
        <v>0</v>
      </c>
      <c r="F40" s="26">
        <f t="shared" si="9"/>
        <v>150108.04999999999</v>
      </c>
      <c r="G40" s="26">
        <f t="shared" si="9"/>
        <v>60000</v>
      </c>
      <c r="H40" s="26">
        <f t="shared" si="9"/>
        <v>132526</v>
      </c>
      <c r="I40" s="26">
        <f t="shared" si="9"/>
        <v>0</v>
      </c>
      <c r="J40" s="26">
        <f t="shared" si="9"/>
        <v>0</v>
      </c>
      <c r="K40" s="26">
        <f t="shared" si="9"/>
        <v>0</v>
      </c>
      <c r="L40" s="26">
        <f t="shared" si="9"/>
        <v>84000</v>
      </c>
      <c r="M40" s="72">
        <f>SUM(M41:M41)</f>
        <v>342634.05</v>
      </c>
    </row>
    <row r="41" spans="1:13" ht="30.75" thickBot="1" x14ac:dyDescent="0.3">
      <c r="A41" s="65" t="s">
        <v>29</v>
      </c>
      <c r="B41" s="12"/>
      <c r="C41" s="27">
        <v>3000000</v>
      </c>
      <c r="D41" s="18"/>
      <c r="E41" s="20"/>
      <c r="F41" s="20">
        <v>150108.04999999999</v>
      </c>
      <c r="G41" s="91">
        <v>60000</v>
      </c>
      <c r="H41" s="91">
        <v>132526</v>
      </c>
      <c r="I41" s="91"/>
      <c r="J41" s="91"/>
      <c r="K41" s="91"/>
      <c r="L41" s="91">
        <v>84000</v>
      </c>
      <c r="M41" s="66">
        <f>E41+F41+G41+H41+I41+J41+K41</f>
        <v>342634.05</v>
      </c>
    </row>
    <row r="42" spans="1:13" ht="15.75" thickBot="1" x14ac:dyDescent="0.3">
      <c r="A42" s="64" t="s">
        <v>30</v>
      </c>
      <c r="B42" s="12"/>
      <c r="C42" s="28"/>
      <c r="D42" s="28"/>
      <c r="E42" s="28"/>
      <c r="F42" s="28"/>
      <c r="G42" s="93"/>
      <c r="H42" s="93"/>
      <c r="I42" s="93"/>
      <c r="J42" s="93"/>
      <c r="K42" s="93"/>
      <c r="L42" s="93"/>
      <c r="M42" s="73"/>
    </row>
    <row r="43" spans="1:13" ht="30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2"/>
      <c r="H43" s="92"/>
      <c r="I43" s="92"/>
      <c r="J43" s="92"/>
      <c r="K43" s="92"/>
      <c r="L43" s="92"/>
      <c r="M43" s="74">
        <f>SUM(E43:E43)</f>
        <v>0</v>
      </c>
    </row>
    <row r="44" spans="1:13" ht="30.75" thickBot="1" x14ac:dyDescent="0.3">
      <c r="A44" s="64" t="s">
        <v>32</v>
      </c>
      <c r="B44" s="12"/>
      <c r="C44" s="26">
        <f>SUM(C45:C50)</f>
        <v>35905000</v>
      </c>
      <c r="D44" s="26"/>
      <c r="E44" s="26">
        <f t="shared" ref="E44:L44" si="10">SUM(E45:E50)</f>
        <v>0</v>
      </c>
      <c r="F44" s="26">
        <f t="shared" si="10"/>
        <v>107733.06</v>
      </c>
      <c r="G44" s="26">
        <f t="shared" si="10"/>
        <v>0</v>
      </c>
      <c r="H44" s="26">
        <f t="shared" si="10"/>
        <v>2409568.5500000003</v>
      </c>
      <c r="I44" s="26">
        <f t="shared" si="10"/>
        <v>115486</v>
      </c>
      <c r="J44" s="26">
        <f t="shared" si="10"/>
        <v>48002.400000000001</v>
      </c>
      <c r="K44" s="26">
        <f t="shared" si="10"/>
        <v>170201.16</v>
      </c>
      <c r="L44" s="26">
        <f t="shared" si="10"/>
        <v>0</v>
      </c>
      <c r="M44" s="72">
        <f>SUM(M45:M50)</f>
        <v>2850991.1700000004</v>
      </c>
    </row>
    <row r="45" spans="1:13" ht="15.75" thickBot="1" x14ac:dyDescent="0.3">
      <c r="A45" s="65" t="s">
        <v>33</v>
      </c>
      <c r="B45" s="12"/>
      <c r="C45" s="107">
        <v>14200000</v>
      </c>
      <c r="D45" s="108"/>
      <c r="E45" s="109">
        <v>0</v>
      </c>
      <c r="F45" s="109">
        <v>28633.06</v>
      </c>
      <c r="G45" s="110"/>
      <c r="H45" s="110">
        <v>8014.14</v>
      </c>
      <c r="I45" s="110">
        <v>115486</v>
      </c>
      <c r="J45" s="110">
        <v>48002.400000000001</v>
      </c>
      <c r="K45" s="110"/>
      <c r="L45" s="110"/>
      <c r="M45" s="111">
        <f>E45+F45+G45+H45+I45+J45+K45+L45</f>
        <v>200135.6</v>
      </c>
    </row>
    <row r="46" spans="1:13" ht="45.75" thickBot="1" x14ac:dyDescent="0.3">
      <c r="A46" s="65" t="s">
        <v>34</v>
      </c>
      <c r="B46" s="12"/>
      <c r="C46" s="27">
        <v>8000000</v>
      </c>
      <c r="D46" s="20"/>
      <c r="E46" s="20">
        <v>0</v>
      </c>
      <c r="F46" s="20"/>
      <c r="G46" s="91"/>
      <c r="H46" s="91">
        <v>2401554.41</v>
      </c>
      <c r="I46" s="91"/>
      <c r="J46" s="91"/>
      <c r="K46" s="91">
        <v>64862</v>
      </c>
      <c r="L46" s="91"/>
      <c r="M46" s="111">
        <f>E46+F46+G46+H46+I46+J46+K46+L46</f>
        <v>2466416.41</v>
      </c>
    </row>
    <row r="47" spans="1:13" ht="30.75" thickBot="1" x14ac:dyDescent="0.3">
      <c r="A47" s="65" t="s">
        <v>35</v>
      </c>
      <c r="B47" s="12"/>
      <c r="C47" s="25">
        <v>11055000</v>
      </c>
      <c r="D47" s="32"/>
      <c r="E47" s="32">
        <v>0</v>
      </c>
      <c r="F47" s="32"/>
      <c r="G47" s="91"/>
      <c r="H47" s="91"/>
      <c r="I47" s="91"/>
      <c r="J47" s="91"/>
      <c r="K47" s="91"/>
      <c r="L47" s="91"/>
      <c r="M47" s="111">
        <f t="shared" ref="M47:M50" si="11">E47+F47+G47+H47+I47+J47+K47+L47</f>
        <v>0</v>
      </c>
    </row>
    <row r="48" spans="1:13" ht="30.6" customHeight="1" thickBot="1" x14ac:dyDescent="0.3">
      <c r="A48" s="65" t="s">
        <v>36</v>
      </c>
      <c r="B48" s="12"/>
      <c r="C48" s="25">
        <v>650000</v>
      </c>
      <c r="D48" s="32"/>
      <c r="E48" s="32">
        <v>0</v>
      </c>
      <c r="F48" s="32">
        <v>79100</v>
      </c>
      <c r="G48" s="91"/>
      <c r="H48" s="91"/>
      <c r="I48" s="91"/>
      <c r="J48" s="91"/>
      <c r="K48" s="91">
        <v>105339.16</v>
      </c>
      <c r="L48" s="91"/>
      <c r="M48" s="111">
        <f t="shared" si="11"/>
        <v>184439.16</v>
      </c>
    </row>
    <row r="49" spans="1:13" ht="22.9" customHeight="1" thickBot="1" x14ac:dyDescent="0.3">
      <c r="A49" s="65" t="s">
        <v>37</v>
      </c>
      <c r="B49" s="12"/>
      <c r="C49" s="25"/>
      <c r="D49" s="32"/>
      <c r="E49" s="32">
        <v>0</v>
      </c>
      <c r="F49" s="32"/>
      <c r="G49" s="91"/>
      <c r="H49" s="91"/>
      <c r="I49" s="91"/>
      <c r="J49" s="91"/>
      <c r="K49" s="91"/>
      <c r="L49" s="91"/>
      <c r="M49" s="111">
        <f t="shared" si="11"/>
        <v>0</v>
      </c>
    </row>
    <row r="50" spans="1:13" ht="20.25" customHeight="1" thickBot="1" x14ac:dyDescent="0.3">
      <c r="A50" s="65" t="s">
        <v>38</v>
      </c>
      <c r="B50" s="12"/>
      <c r="C50" s="25">
        <v>2000000</v>
      </c>
      <c r="D50" s="32"/>
      <c r="E50" s="32">
        <v>0</v>
      </c>
      <c r="F50" s="32"/>
      <c r="G50" s="91"/>
      <c r="H50" s="91"/>
      <c r="I50" s="91"/>
      <c r="J50" s="91"/>
      <c r="K50" s="91"/>
      <c r="L50" s="91"/>
      <c r="M50" s="111">
        <f t="shared" si="11"/>
        <v>0</v>
      </c>
    </row>
    <row r="51" spans="1:13" ht="15.75" thickBot="1" x14ac:dyDescent="0.3">
      <c r="A51" s="64" t="s">
        <v>39</v>
      </c>
      <c r="B51" s="12"/>
      <c r="C51" s="42">
        <f t="shared" ref="C51:F51" si="12">SUM(C52:C55)</f>
        <v>0</v>
      </c>
      <c r="D51" s="42"/>
      <c r="E51" s="42">
        <f t="shared" si="12"/>
        <v>0</v>
      </c>
      <c r="F51" s="42">
        <f t="shared" si="12"/>
        <v>0</v>
      </c>
      <c r="G51" s="42">
        <f>SUM(F52:F55)</f>
        <v>0</v>
      </c>
      <c r="H51" s="42">
        <f>SUM(G52:G55)</f>
        <v>0</v>
      </c>
      <c r="I51" s="42">
        <f t="shared" ref="I51:K51" si="13">SUM(H52:H55)</f>
        <v>0</v>
      </c>
      <c r="J51" s="42">
        <f t="shared" si="13"/>
        <v>0</v>
      </c>
      <c r="K51" s="42">
        <f t="shared" si="13"/>
        <v>0</v>
      </c>
      <c r="L51" s="42"/>
      <c r="M51" s="42">
        <f>SUM(M52:M55)</f>
        <v>0</v>
      </c>
    </row>
    <row r="52" spans="1:13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91"/>
      <c r="H52" s="91"/>
      <c r="I52" s="91"/>
      <c r="J52" s="91"/>
      <c r="K52" s="91"/>
      <c r="L52" s="91"/>
      <c r="M52" s="66">
        <f t="shared" ref="M52:M55" si="14">E52+F52+G52+H52+I52+J52+K52</f>
        <v>0</v>
      </c>
    </row>
    <row r="53" spans="1:13" x14ac:dyDescent="0.25">
      <c r="A53" s="65" t="s">
        <v>41</v>
      </c>
      <c r="B53" s="12"/>
      <c r="C53" s="32">
        <v>0</v>
      </c>
      <c r="D53" s="32"/>
      <c r="E53" s="32">
        <v>0</v>
      </c>
      <c r="F53" s="32"/>
      <c r="G53" s="94"/>
      <c r="H53" s="91"/>
      <c r="I53" s="91"/>
      <c r="J53" s="91"/>
      <c r="K53" s="91"/>
      <c r="L53" s="91"/>
      <c r="M53" s="66">
        <f t="shared" si="14"/>
        <v>0</v>
      </c>
    </row>
    <row r="54" spans="1:13" x14ac:dyDescent="0.25">
      <c r="A54" s="76" t="s">
        <v>42</v>
      </c>
      <c r="B54" s="17"/>
      <c r="C54" s="20">
        <v>0</v>
      </c>
      <c r="D54" s="20"/>
      <c r="E54" s="20">
        <v>0</v>
      </c>
      <c r="F54" s="20"/>
      <c r="G54" s="91"/>
      <c r="H54" s="91"/>
      <c r="I54" s="91"/>
      <c r="J54" s="91"/>
      <c r="K54" s="91"/>
      <c r="L54" s="91"/>
      <c r="M54" s="66">
        <f t="shared" si="14"/>
        <v>0</v>
      </c>
    </row>
    <row r="55" spans="1:13" ht="45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5"/>
      <c r="H55" s="92"/>
      <c r="I55" s="92"/>
      <c r="J55" s="92"/>
      <c r="K55" s="92"/>
      <c r="L55" s="92"/>
      <c r="M55" s="66">
        <f t="shared" si="14"/>
        <v>0</v>
      </c>
    </row>
    <row r="56" spans="1:13" ht="45.75" customHeight="1" thickBot="1" x14ac:dyDescent="0.3">
      <c r="A56" s="64" t="s">
        <v>44</v>
      </c>
      <c r="B56" s="12"/>
      <c r="C56" s="42">
        <f>SUM(C57:C58)</f>
        <v>185550350</v>
      </c>
      <c r="D56" s="42"/>
      <c r="E56" s="42">
        <f t="shared" ref="E56" si="15">SUM(E57:E58)</f>
        <v>5712908.6799999997</v>
      </c>
      <c r="F56" s="42">
        <f t="shared" ref="F56:M56" si="16">SUM(F57:F58)</f>
        <v>3775100</v>
      </c>
      <c r="G56" s="42">
        <f t="shared" si="16"/>
        <v>4879986.0599999996</v>
      </c>
      <c r="H56" s="42">
        <f t="shared" si="16"/>
        <v>4572200</v>
      </c>
      <c r="I56" s="42">
        <f t="shared" si="16"/>
        <v>4339706.7</v>
      </c>
      <c r="J56" s="42">
        <f t="shared" si="16"/>
        <v>4147800</v>
      </c>
      <c r="K56" s="42">
        <f t="shared" si="16"/>
        <v>5521800</v>
      </c>
      <c r="L56" s="42">
        <f t="shared" si="16"/>
        <v>6023700</v>
      </c>
      <c r="M56" s="75">
        <f t="shared" si="16"/>
        <v>38973201.439999998</v>
      </c>
    </row>
    <row r="57" spans="1:13" ht="45.75" customHeight="1" x14ac:dyDescent="0.25">
      <c r="A57" s="65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1">
        <v>4879986.0599999996</v>
      </c>
      <c r="H57" s="91">
        <v>4572200</v>
      </c>
      <c r="I57" s="91">
        <v>4339706.7</v>
      </c>
      <c r="J57" s="91">
        <v>4147800</v>
      </c>
      <c r="K57" s="91">
        <v>5521800</v>
      </c>
      <c r="L57" s="91">
        <v>6023700</v>
      </c>
      <c r="M57" s="111">
        <f>E57+F57+G57+H57+I57+J57+K57+L57</f>
        <v>38973201.439999998</v>
      </c>
    </row>
    <row r="58" spans="1:13" ht="45.75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2"/>
      <c r="H58" s="92"/>
      <c r="I58" s="92"/>
      <c r="J58" s="92"/>
      <c r="K58" s="92"/>
      <c r="L58" s="92"/>
      <c r="M58" s="66">
        <f>E58+F58+G58+H58+I58+J58+K58</f>
        <v>0</v>
      </c>
    </row>
    <row r="59" spans="1:13" ht="15.75" thickBot="1" x14ac:dyDescent="0.3">
      <c r="A59" s="64" t="s">
        <v>47</v>
      </c>
      <c r="B59" s="12"/>
      <c r="C59" s="42">
        <f t="shared" ref="C59" si="17">SUM(C60:C62)</f>
        <v>0</v>
      </c>
      <c r="D59" s="42"/>
      <c r="E59" s="42">
        <f t="shared" ref="E59:M59" si="18">SUM(E60:E62)</f>
        <v>0</v>
      </c>
      <c r="F59" s="42">
        <f t="shared" si="18"/>
        <v>0</v>
      </c>
      <c r="G59" s="42">
        <f>SUM(G60:G62)</f>
        <v>0</v>
      </c>
      <c r="H59" s="42">
        <f t="shared" ref="H59:K59" si="19">SUM(H60:H62)</f>
        <v>0</v>
      </c>
      <c r="I59" s="42">
        <f t="shared" si="19"/>
        <v>0</v>
      </c>
      <c r="J59" s="42">
        <f t="shared" si="19"/>
        <v>0</v>
      </c>
      <c r="K59" s="42">
        <f t="shared" si="19"/>
        <v>0</v>
      </c>
      <c r="L59" s="52"/>
      <c r="M59" s="75">
        <f t="shared" si="18"/>
        <v>0</v>
      </c>
    </row>
    <row r="60" spans="1:13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91"/>
      <c r="H60" s="91"/>
      <c r="I60" s="91"/>
      <c r="J60" s="91"/>
      <c r="K60" s="91"/>
      <c r="L60" s="91"/>
      <c r="M60" s="66">
        <f>E60+F60+G60+H60+I60+J60+K60</f>
        <v>0</v>
      </c>
    </row>
    <row r="61" spans="1:13" x14ac:dyDescent="0.25">
      <c r="A61" s="67" t="s">
        <v>49</v>
      </c>
      <c r="B61" s="12"/>
      <c r="C61" s="32">
        <v>0</v>
      </c>
      <c r="D61" s="32"/>
      <c r="E61" s="32">
        <v>0</v>
      </c>
      <c r="F61" s="32"/>
      <c r="G61" s="94"/>
      <c r="H61" s="91"/>
      <c r="I61" s="91"/>
      <c r="J61" s="91"/>
      <c r="K61" s="91"/>
      <c r="L61" s="91"/>
      <c r="M61" s="66">
        <f t="shared" ref="M61:M62" si="20">E61+F61+G61+H61+I61+J61+K61</f>
        <v>0</v>
      </c>
    </row>
    <row r="62" spans="1:13" ht="30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5"/>
      <c r="H62" s="92"/>
      <c r="I62" s="92"/>
      <c r="J62" s="92"/>
      <c r="K62" s="92"/>
      <c r="L62" s="92"/>
      <c r="M62" s="66">
        <f t="shared" si="20"/>
        <v>0</v>
      </c>
    </row>
    <row r="63" spans="1:13" ht="15.75" thickBot="1" x14ac:dyDescent="0.3">
      <c r="A63" s="77" t="s">
        <v>51</v>
      </c>
      <c r="B63" s="14"/>
      <c r="C63" s="26">
        <f>+C13+C56</f>
        <v>365104694</v>
      </c>
      <c r="D63" s="26"/>
      <c r="E63" s="26">
        <f t="shared" ref="E63:L63" si="21">+E13+E56</f>
        <v>12266181.829999998</v>
      </c>
      <c r="F63" s="26">
        <f t="shared" si="21"/>
        <v>8739094.9100000001</v>
      </c>
      <c r="G63" s="26">
        <f t="shared" si="21"/>
        <v>9645536.6499999985</v>
      </c>
      <c r="H63" s="26">
        <f t="shared" si="21"/>
        <v>13145415.290000001</v>
      </c>
      <c r="I63" s="26">
        <f t="shared" si="21"/>
        <v>9717328.5500000007</v>
      </c>
      <c r="J63" s="26">
        <f t="shared" si="21"/>
        <v>9784430.4000000004</v>
      </c>
      <c r="K63" s="26">
        <f t="shared" si="21"/>
        <v>15222203.5</v>
      </c>
      <c r="L63" s="26">
        <f t="shared" si="21"/>
        <v>11179044.82</v>
      </c>
      <c r="M63" s="72">
        <f>+M13+M56</f>
        <v>89615235.950000003</v>
      </c>
    </row>
    <row r="64" spans="1:13" ht="15.75" thickBot="1" x14ac:dyDescent="0.3">
      <c r="A64" s="68"/>
      <c r="B64" s="12"/>
      <c r="C64" s="43"/>
      <c r="D64" s="16"/>
      <c r="E64" s="5"/>
      <c r="F64" s="5"/>
      <c r="G64" s="92"/>
      <c r="H64" s="92"/>
      <c r="I64" s="92"/>
      <c r="J64" s="92"/>
      <c r="K64" s="92"/>
      <c r="L64" s="92"/>
      <c r="M64" s="66">
        <f>E64+F64+G64</f>
        <v>0</v>
      </c>
    </row>
    <row r="65" spans="1:13" ht="15.75" thickBot="1" x14ac:dyDescent="0.3">
      <c r="A65" s="78" t="s">
        <v>52</v>
      </c>
      <c r="B65" s="15"/>
      <c r="C65" s="42">
        <f>SUM(C66:C68)</f>
        <v>0</v>
      </c>
      <c r="D65" s="42">
        <f t="shared" ref="D65:K65" si="22">SUM(D66:D68)</f>
        <v>0</v>
      </c>
      <c r="E65" s="42">
        <f t="shared" si="22"/>
        <v>0</v>
      </c>
      <c r="F65" s="42">
        <f t="shared" si="22"/>
        <v>0</v>
      </c>
      <c r="G65" s="42">
        <f t="shared" si="22"/>
        <v>0</v>
      </c>
      <c r="H65" s="42">
        <f t="shared" si="22"/>
        <v>0</v>
      </c>
      <c r="I65" s="42">
        <f t="shared" si="22"/>
        <v>0</v>
      </c>
      <c r="J65" s="42">
        <f t="shared" si="22"/>
        <v>0</v>
      </c>
      <c r="K65" s="42">
        <f t="shared" si="22"/>
        <v>0</v>
      </c>
      <c r="L65" s="42">
        <f>SUM(L66)</f>
        <v>3389983.16</v>
      </c>
      <c r="M65" s="75">
        <f>SUM(M66)</f>
        <v>3389983.16</v>
      </c>
    </row>
    <row r="66" spans="1:13" ht="30.75" thickBot="1" x14ac:dyDescent="0.3">
      <c r="A66" s="64" t="s">
        <v>53</v>
      </c>
      <c r="B66" s="12"/>
      <c r="C66" s="26">
        <f>SUM(C67:C68)</f>
        <v>0</v>
      </c>
      <c r="D66" s="26">
        <f t="shared" ref="D66:L66" si="23">SUM(D67:D68)</f>
        <v>0</v>
      </c>
      <c r="E66" s="26">
        <f t="shared" si="23"/>
        <v>0</v>
      </c>
      <c r="F66" s="26">
        <f t="shared" si="23"/>
        <v>0</v>
      </c>
      <c r="G66" s="26">
        <f t="shared" si="23"/>
        <v>0</v>
      </c>
      <c r="H66" s="26">
        <f t="shared" si="23"/>
        <v>0</v>
      </c>
      <c r="I66" s="26">
        <f t="shared" si="23"/>
        <v>0</v>
      </c>
      <c r="J66" s="26">
        <f t="shared" si="23"/>
        <v>0</v>
      </c>
      <c r="K66" s="26">
        <f t="shared" si="23"/>
        <v>0</v>
      </c>
      <c r="L66" s="26">
        <f t="shared" si="23"/>
        <v>3389983.16</v>
      </c>
      <c r="M66" s="111">
        <f>E66+F66+G66+H66+I66+J66+K66+L66</f>
        <v>3389983.16</v>
      </c>
    </row>
    <row r="67" spans="1:13" ht="30" x14ac:dyDescent="0.25">
      <c r="A67" s="65" t="s">
        <v>54</v>
      </c>
      <c r="B67" s="12"/>
      <c r="C67" s="25">
        <v>0</v>
      </c>
      <c r="D67" s="34"/>
      <c r="E67" s="34">
        <v>0</v>
      </c>
      <c r="F67" s="34"/>
      <c r="G67" s="98"/>
      <c r="H67" s="97"/>
      <c r="I67" s="97"/>
      <c r="J67" s="97"/>
      <c r="K67" s="97"/>
      <c r="L67" s="97">
        <v>3389983.16</v>
      </c>
      <c r="M67" s="111">
        <f>E67+F67+G67+H67+I67+J67+K67+L67</f>
        <v>3389983.16</v>
      </c>
    </row>
    <row r="68" spans="1:13" ht="30.75" thickBot="1" x14ac:dyDescent="0.3">
      <c r="A68" s="65" t="s">
        <v>55</v>
      </c>
      <c r="B68" s="1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66">
        <f t="shared" ref="M68:M73" si="24">E68+F68+G68</f>
        <v>0</v>
      </c>
    </row>
    <row r="69" spans="1:13" ht="15.75" thickBot="1" x14ac:dyDescent="0.3">
      <c r="A69" s="64" t="s">
        <v>56</v>
      </c>
      <c r="C69" s="46">
        <v>0</v>
      </c>
      <c r="D69" s="44"/>
      <c r="E69" s="44">
        <v>0</v>
      </c>
      <c r="F69" s="34"/>
      <c r="G69" s="34"/>
      <c r="H69" s="34"/>
      <c r="I69" s="34"/>
      <c r="J69" s="34"/>
      <c r="K69" s="97"/>
      <c r="L69" s="97">
        <v>0</v>
      </c>
      <c r="M69" s="66">
        <f t="shared" si="24"/>
        <v>0</v>
      </c>
    </row>
    <row r="70" spans="1:13" x14ac:dyDescent="0.25">
      <c r="A70" s="67" t="s">
        <v>57</v>
      </c>
      <c r="B70" s="12"/>
      <c r="C70" s="41">
        <v>0</v>
      </c>
      <c r="D70" s="6"/>
      <c r="E70" s="6">
        <v>0</v>
      </c>
      <c r="F70" s="34"/>
      <c r="G70" s="34"/>
      <c r="H70" s="34"/>
      <c r="I70" s="34"/>
      <c r="J70" s="34"/>
      <c r="K70" s="97"/>
      <c r="L70" s="97"/>
      <c r="M70" s="66">
        <f t="shared" si="24"/>
        <v>0</v>
      </c>
    </row>
    <row r="71" spans="1:13" x14ac:dyDescent="0.25">
      <c r="A71" s="67" t="s">
        <v>58</v>
      </c>
      <c r="C71" s="47"/>
      <c r="D71" s="34"/>
      <c r="E71" s="34">
        <v>0</v>
      </c>
      <c r="F71" s="34"/>
      <c r="G71" s="34"/>
      <c r="H71" s="34"/>
      <c r="I71" s="34"/>
      <c r="J71" s="34"/>
      <c r="K71" s="97"/>
      <c r="L71" s="97"/>
      <c r="M71" s="66">
        <f t="shared" si="24"/>
        <v>0</v>
      </c>
    </row>
    <row r="72" spans="1:13" x14ac:dyDescent="0.25">
      <c r="A72" s="67"/>
      <c r="C72" s="49">
        <v>0</v>
      </c>
      <c r="D72" s="48"/>
      <c r="E72" s="6"/>
      <c r="F72" s="8"/>
      <c r="G72" s="8"/>
      <c r="H72" s="8"/>
      <c r="I72" s="8"/>
      <c r="J72" s="8"/>
      <c r="K72" s="8"/>
      <c r="L72" s="8"/>
      <c r="M72" s="66">
        <f t="shared" si="24"/>
        <v>0</v>
      </c>
    </row>
    <row r="73" spans="1:13" ht="15.75" thickBot="1" x14ac:dyDescent="0.3">
      <c r="A73" s="67"/>
      <c r="C73" s="50"/>
      <c r="D73" s="6"/>
      <c r="E73" s="6"/>
      <c r="F73" s="6"/>
      <c r="G73" s="99"/>
      <c r="H73" s="99"/>
      <c r="I73" s="99"/>
      <c r="J73" s="99"/>
      <c r="K73" s="99"/>
      <c r="L73" s="99"/>
      <c r="M73" s="66">
        <f t="shared" si="24"/>
        <v>0</v>
      </c>
    </row>
    <row r="74" spans="1:13" ht="15.75" thickBot="1" x14ac:dyDescent="0.3">
      <c r="A74" s="79" t="s">
        <v>59</v>
      </c>
      <c r="C74" s="51"/>
      <c r="D74" s="44"/>
      <c r="E74" s="44">
        <v>0</v>
      </c>
      <c r="F74" s="44"/>
      <c r="G74" s="96"/>
      <c r="H74" s="96"/>
      <c r="I74" s="96"/>
      <c r="J74" s="96"/>
      <c r="K74" s="96"/>
      <c r="L74" s="96"/>
      <c r="M74" s="80">
        <v>0</v>
      </c>
    </row>
    <row r="75" spans="1:13" ht="30" x14ac:dyDescent="0.25">
      <c r="A75" s="65" t="s">
        <v>60</v>
      </c>
      <c r="B75" s="12"/>
      <c r="C75" s="104">
        <v>0</v>
      </c>
      <c r="D75" s="104"/>
      <c r="E75" s="104">
        <v>0</v>
      </c>
      <c r="F75" s="104"/>
      <c r="G75" s="101"/>
      <c r="H75" s="101"/>
      <c r="I75" s="101"/>
      <c r="J75" s="101"/>
      <c r="K75" s="101"/>
      <c r="L75" s="101"/>
      <c r="M75" s="105">
        <v>0</v>
      </c>
    </row>
    <row r="76" spans="1:13" x14ac:dyDescent="0.25">
      <c r="A76" s="77" t="s">
        <v>61</v>
      </c>
      <c r="B76" s="14"/>
      <c r="C76" s="106">
        <f>C66+C69+C74</f>
        <v>0</v>
      </c>
      <c r="D76" s="106">
        <f t="shared" ref="D76:K76" si="25">D66+D69+D74</f>
        <v>0</v>
      </c>
      <c r="E76" s="106">
        <f t="shared" si="25"/>
        <v>0</v>
      </c>
      <c r="F76" s="106">
        <f t="shared" si="25"/>
        <v>0</v>
      </c>
      <c r="G76" s="106">
        <f t="shared" si="25"/>
        <v>0</v>
      </c>
      <c r="H76" s="106">
        <f t="shared" si="25"/>
        <v>0</v>
      </c>
      <c r="I76" s="106">
        <f t="shared" si="25"/>
        <v>0</v>
      </c>
      <c r="J76" s="106">
        <f t="shared" si="25"/>
        <v>0</v>
      </c>
      <c r="K76" s="106">
        <f t="shared" si="25"/>
        <v>0</v>
      </c>
      <c r="L76" s="106">
        <f>L66+L69+L74</f>
        <v>3389983.16</v>
      </c>
      <c r="M76" s="106">
        <f>M66+M69+M74</f>
        <v>3389983.16</v>
      </c>
    </row>
    <row r="77" spans="1:13" x14ac:dyDescent="0.25">
      <c r="A77" s="81"/>
      <c r="B77" s="17"/>
      <c r="C77" s="18"/>
      <c r="D77" s="19"/>
      <c r="E77" s="21"/>
      <c r="F77" s="21"/>
      <c r="G77" s="100"/>
      <c r="H77" s="100"/>
      <c r="I77" s="100"/>
      <c r="J77" s="100"/>
      <c r="K77" s="100"/>
      <c r="L77" s="100"/>
      <c r="M77" s="82"/>
    </row>
    <row r="78" spans="1:13" ht="21" customHeight="1" thickBot="1" x14ac:dyDescent="0.3">
      <c r="A78" s="83" t="s">
        <v>62</v>
      </c>
      <c r="B78" s="84"/>
      <c r="C78" s="85">
        <f t="shared" ref="C78:L78" si="26">+C63+C76</f>
        <v>365104694</v>
      </c>
      <c r="D78" s="85">
        <f t="shared" si="26"/>
        <v>0</v>
      </c>
      <c r="E78" s="85">
        <f t="shared" si="26"/>
        <v>12266181.829999998</v>
      </c>
      <c r="F78" s="85">
        <f t="shared" si="26"/>
        <v>8739094.9100000001</v>
      </c>
      <c r="G78" s="85">
        <f t="shared" si="26"/>
        <v>9645536.6499999985</v>
      </c>
      <c r="H78" s="85">
        <f t="shared" si="26"/>
        <v>13145415.290000001</v>
      </c>
      <c r="I78" s="85">
        <f t="shared" si="26"/>
        <v>9717328.5500000007</v>
      </c>
      <c r="J78" s="85">
        <f t="shared" si="26"/>
        <v>9784430.4000000004</v>
      </c>
      <c r="K78" s="85">
        <f t="shared" si="26"/>
        <v>15222203.5</v>
      </c>
      <c r="L78" s="85">
        <f t="shared" si="26"/>
        <v>14569027.98</v>
      </c>
      <c r="M78" s="86">
        <f>+M63+M76</f>
        <v>93005219.109999999</v>
      </c>
    </row>
    <row r="79" spans="1:13" x14ac:dyDescent="0.25">
      <c r="A79" s="7" t="s">
        <v>67</v>
      </c>
      <c r="M79" s="8"/>
    </row>
    <row r="80" spans="1:13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</row>
    <row r="82" spans="1:13" x14ac:dyDescent="0.25">
      <c r="A82" s="1" t="s">
        <v>70</v>
      </c>
    </row>
    <row r="83" spans="1:13" x14ac:dyDescent="0.25">
      <c r="A83" s="1" t="s">
        <v>71</v>
      </c>
    </row>
    <row r="84" spans="1:13" x14ac:dyDescent="0.25">
      <c r="A84" s="1" t="s">
        <v>72</v>
      </c>
    </row>
    <row r="85" spans="1:13" x14ac:dyDescent="0.25">
      <c r="A85" s="1"/>
    </row>
    <row r="86" spans="1:13" x14ac:dyDescent="0.25">
      <c r="A86" s="1"/>
    </row>
    <row r="87" spans="1:13" x14ac:dyDescent="0.25">
      <c r="A87" s="1"/>
    </row>
    <row r="88" spans="1:13" x14ac:dyDescent="0.25">
      <c r="A88" s="1"/>
    </row>
    <row r="89" spans="1:13" x14ac:dyDescent="0.25">
      <c r="A89" s="1"/>
    </row>
    <row r="90" spans="1:13" x14ac:dyDescent="0.25">
      <c r="A90" s="1"/>
    </row>
    <row r="91" spans="1:13" x14ac:dyDescent="0.25">
      <c r="A91" s="1"/>
    </row>
    <row r="92" spans="1:13" x14ac:dyDescent="0.25">
      <c r="A92" s="1"/>
    </row>
    <row r="93" spans="1:13" x14ac:dyDescent="0.25">
      <c r="A93" s="1"/>
    </row>
    <row r="94" spans="1:13" x14ac:dyDescent="0.25">
      <c r="A94" s="1"/>
    </row>
    <row r="95" spans="1:13" x14ac:dyDescent="0.25">
      <c r="A95" s="1"/>
    </row>
    <row r="96" spans="1:13" x14ac:dyDescent="0.25">
      <c r="A96" s="1"/>
    </row>
  </sheetData>
  <mergeCells count="6">
    <mergeCell ref="E10:M10"/>
    <mergeCell ref="A6:M6"/>
    <mergeCell ref="A5:M5"/>
    <mergeCell ref="A7:M7"/>
    <mergeCell ref="A8:M8"/>
    <mergeCell ref="A9:M9"/>
  </mergeCells>
  <phoneticPr fontId="5" type="noConversion"/>
  <printOptions horizontalCentered="1"/>
  <pageMargins left="0" right="0" top="0.19685039370078741" bottom="0.19685039370078741" header="0.31496062992125984" footer="0.31496062992125984"/>
  <pageSetup scale="64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2024-09-17T19:14:20Z</cp:lastPrinted>
  <dcterms:created xsi:type="dcterms:W3CDTF">2018-04-17T18:57:16Z</dcterms:created>
  <dcterms:modified xsi:type="dcterms:W3CDTF">2024-09-17T19:15:54Z</dcterms:modified>
  <cp:category/>
  <cp:contentStatus/>
</cp:coreProperties>
</file>