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D:\2024\Finanzas\Ejecucion\"/>
    </mc:Choice>
  </mc:AlternateContent>
  <xr:revisionPtr revIDLastSave="0" documentId="8_{53C75D0F-7542-494C-8835-49C28F1B32B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lantilla Ejecución " sheetId="3" r:id="rId1"/>
  </sheets>
  <definedNames>
    <definedName name="_xlnm.Print_Area" localSheetId="0">'Plantilla Ejecución '!$A$1:$J$96</definedName>
    <definedName name="_xlnm.Print_Titles" localSheetId="0">'Plantilla Ejecución '!$2:$11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3" l="1"/>
  <c r="J13" i="3"/>
  <c r="J20" i="3"/>
  <c r="J14" i="3"/>
  <c r="J44" i="3"/>
  <c r="J57" i="3"/>
  <c r="J48" i="3"/>
  <c r="J47" i="3"/>
  <c r="J46" i="3"/>
  <c r="J45" i="3"/>
  <c r="J40" i="3"/>
  <c r="J39" i="3"/>
  <c r="J37" i="3"/>
  <c r="J33" i="3"/>
  <c r="J32" i="3"/>
  <c r="J31" i="3"/>
  <c r="J28" i="3"/>
  <c r="J27" i="3"/>
  <c r="J22" i="3"/>
  <c r="J23" i="3"/>
  <c r="J24" i="3"/>
  <c r="J25" i="3"/>
  <c r="J26" i="3"/>
  <c r="J21" i="3"/>
  <c r="J16" i="3"/>
  <c r="J17" i="3"/>
  <c r="J18" i="3"/>
  <c r="J19" i="3"/>
  <c r="J15" i="3"/>
  <c r="I14" i="3"/>
  <c r="I56" i="3"/>
  <c r="I44" i="3"/>
  <c r="I40" i="3"/>
  <c r="I30" i="3"/>
  <c r="I20" i="3"/>
  <c r="I63" i="3" l="1"/>
  <c r="I78" i="3" s="1"/>
  <c r="J50" i="3" l="1"/>
  <c r="J49" i="3"/>
  <c r="J43" i="3"/>
  <c r="J41" i="3"/>
  <c r="J38" i="3"/>
  <c r="J34" i="3"/>
  <c r="J35" i="3"/>
  <c r="J36" i="3"/>
  <c r="H30" i="3"/>
  <c r="H40" i="3"/>
  <c r="H44" i="3"/>
  <c r="G44" i="3"/>
  <c r="H51" i="3"/>
  <c r="H56" i="3"/>
  <c r="H20" i="3"/>
  <c r="H14" i="3"/>
  <c r="G14" i="3"/>
  <c r="J30" i="3" l="1"/>
  <c r="J63" i="3" s="1"/>
  <c r="J78" i="3" s="1"/>
  <c r="H13" i="3"/>
  <c r="G59" i="3"/>
  <c r="J73" i="3"/>
  <c r="J72" i="3"/>
  <c r="J71" i="3"/>
  <c r="J70" i="3"/>
  <c r="J69" i="3"/>
  <c r="J68" i="3"/>
  <c r="J67" i="3"/>
  <c r="J66" i="3"/>
  <c r="J64" i="3"/>
  <c r="J61" i="3"/>
  <c r="J62" i="3"/>
  <c r="J60" i="3"/>
  <c r="J58" i="3"/>
  <c r="J53" i="3"/>
  <c r="J54" i="3"/>
  <c r="J55" i="3"/>
  <c r="J52" i="3"/>
  <c r="J29" i="3"/>
  <c r="G20" i="3"/>
  <c r="G30" i="3"/>
  <c r="G40" i="3"/>
  <c r="G56" i="3"/>
  <c r="F56" i="3"/>
  <c r="C56" i="3"/>
  <c r="F59" i="3"/>
  <c r="G51" i="3"/>
  <c r="F40" i="3"/>
  <c r="F44" i="3"/>
  <c r="F20" i="3"/>
  <c r="F30" i="3"/>
  <c r="F14" i="3"/>
  <c r="C30" i="3"/>
  <c r="H63" i="3" l="1"/>
  <c r="H78" i="3" s="1"/>
  <c r="G13" i="3"/>
  <c r="J56" i="3"/>
  <c r="J51" i="3"/>
  <c r="F13" i="3"/>
  <c r="F63" i="3" s="1"/>
  <c r="F78" i="3" s="1"/>
  <c r="E44" i="3"/>
  <c r="E40" i="3"/>
  <c r="C59" i="3"/>
  <c r="C51" i="3"/>
  <c r="C40" i="3"/>
  <c r="G63" i="3" l="1"/>
  <c r="G78" i="3" s="1"/>
  <c r="J59" i="3"/>
  <c r="C44" i="3" l="1"/>
  <c r="C20" i="3"/>
  <c r="C14" i="3"/>
  <c r="C13" i="3" l="1"/>
  <c r="C63" i="3" s="1"/>
  <c r="C78" i="3" s="1"/>
  <c r="D78" i="3"/>
  <c r="E59" i="3"/>
  <c r="E30" i="3"/>
  <c r="E20" i="3"/>
  <c r="E14" i="3"/>
  <c r="E51" i="3"/>
  <c r="E56" i="3"/>
  <c r="E13" i="3" l="1"/>
  <c r="E63" i="3" s="1"/>
  <c r="E78" i="3" s="1"/>
</calcChain>
</file>

<file path=xl/sharedStrings.xml><?xml version="1.0" encoding="utf-8"?>
<sst xmlns="http://schemas.openxmlformats.org/spreadsheetml/2006/main" count="84" uniqueCount="84">
  <si>
    <t>En RD$</t>
  </si>
  <si>
    <t>Detalle</t>
  </si>
  <si>
    <t>2 - GASTOS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</si>
  <si>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</si>
  <si>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</si>
  <si>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</si>
  <si>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</si>
  <si>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</si>
  <si>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</si>
  <si>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</si>
  <si>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</si>
  <si>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</si>
  <si>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</si>
  <si>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</si>
  <si>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</si>
  <si>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</si>
  <si>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</si>
  <si>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</si>
  <si>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</si>
  <si>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</si>
  <si>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</si>
  <si>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</si>
  <si>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</si>
  <si>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</si>
  <si>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</si>
  <si>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</si>
  <si>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</si>
  <si>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</si>
  <si>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</si>
  <si>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</si>
  <si>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2.5 - TRANSFERENCIAS DE CAPITAL</t>
  </si>
  <si>
    <t>2.5.9 - TRANSFERENCIAS DE CAPITAL A OTRAS INSTITUCIONES PÚBLICAS</t>
  </si>
  <si>
    <t>2.6 - BIENES MUEBLES, INMUEBLES E INTANGIBLES</t>
  </si>
  <si>
    <t>2.6.1 - MOBILIARIO Y EQUIPO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</si>
  <si>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</si>
  <si>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</si>
  <si>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</si>
  <si>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</si>
  <si>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</si>
  <si>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</si>
  <si>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</si>
  <si>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</si>
  <si>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</si>
  <si>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</si>
  <si>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</si>
  <si>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</si>
  <si>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</si>
  <si>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</si>
  <si>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</si>
  <si>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</si>
  <si>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</si>
  <si>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</si>
  <si>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</si>
  <si>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</si>
  <si>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</si>
  <si>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</si>
  <si>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</si>
  <si>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</si>
  <si>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</si>
  <si>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</si>
  <si>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</si>
  <si>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</si>
  <si>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</si>
  <si>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Ejecución de Gastos y Aplicaciones Financieras </t>
  </si>
  <si>
    <t xml:space="preserve">Total </t>
  </si>
  <si>
    <t xml:space="preserve">Enero </t>
  </si>
  <si>
    <t>Total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</si>
  <si>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</si>
  <si>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</si>
  <si>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</si>
  <si>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</si>
  <si>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</si>
  <si>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</si>
  <si>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2.1-REMUNERACIONES Y CONTRIBUCIONES</t>
  </si>
  <si>
    <t>Presupesto Aprobado</t>
  </si>
  <si>
    <t>Prespuesto Modificado</t>
  </si>
  <si>
    <t>Gastos devengados</t>
  </si>
  <si>
    <t>Año 2024</t>
  </si>
  <si>
    <t>CAJA DE AHORROS PARA OBREROS Y MONTE DE PIEDAD</t>
  </si>
  <si>
    <t>Ministerio de Hacienda</t>
  </si>
  <si>
    <t>Febrero</t>
  </si>
  <si>
    <t>Marzo</t>
  </si>
  <si>
    <t>Abril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</si>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</sst>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theme="4" tint="0.39997558519241921"/>
      </top>
      <bottom/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4" tint="0.39997558519241921"/>
      </top>
      <bottom/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left"/>
    </xf>
    <xf numFmtId="43" fontId="0" fillId="0" borderId="0" xfId="1" applyFont="1"/>
    <xf numFmtId="9" fontId="0" fillId="0" borderId="0" xfId="2" applyFont="1"/>
    <xf numFmtId="43" fontId="0" fillId="0" borderId="0" xfId="0" applyNumberFormat="1"/>
    <xf numFmtId="4" fontId="0" fillId="0" borderId="3" xfId="0" applyNumberFormat="1" applyBorder="1" applyAlignment="1">
      <alignment vertical="center" wrapText="1"/>
    </xf>
    <xf numFmtId="4" fontId="0" fillId="0" borderId="3" xfId="0" applyNumberFormat="1" applyBorder="1"/>
    <xf numFmtId="0" fontId="1" fillId="0" borderId="0" xfId="0" applyFont="1"/>
    <xf numFmtId="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3" fontId="1" fillId="0" borderId="7" xfId="1" applyFont="1" applyBorder="1" applyAlignment="1">
      <alignment horizontal="left" vertical="center" wrapText="1"/>
    </xf>
    <xf numFmtId="0" fontId="0" fillId="0" borderId="9" xfId="0" applyBorder="1"/>
    <xf numFmtId="0" fontId="1" fillId="0" borderId="9" xfId="0" applyFont="1" applyBorder="1"/>
    <xf numFmtId="164" fontId="1" fillId="2" borderId="10" xfId="0" applyNumberFormat="1" applyFont="1" applyFill="1" applyBorder="1" applyAlignment="1">
      <alignment horizontal="center" vertical="center" wrapText="1"/>
    </xf>
    <xf numFmtId="164" fontId="1" fillId="0" borderId="11" xfId="0" applyNumberFormat="1" applyFont="1" applyBorder="1" applyAlignment="1">
      <alignment vertical="center" wrapText="1"/>
    </xf>
    <xf numFmtId="43" fontId="0" fillId="0" borderId="0" xfId="1" applyFont="1" applyBorder="1"/>
    <xf numFmtId="0" fontId="0" fillId="0" borderId="12" xfId="0" applyBorder="1"/>
    <xf numFmtId="43" fontId="0" fillId="0" borderId="4" xfId="1" applyFont="1" applyBorder="1"/>
    <xf numFmtId="43" fontId="0" fillId="0" borderId="7" xfId="1" applyFont="1" applyBorder="1"/>
    <xf numFmtId="4" fontId="0" fillId="0" borderId="4" xfId="0" applyNumberFormat="1" applyBorder="1" applyAlignment="1">
      <alignment vertical="center" wrapText="1"/>
    </xf>
    <xf numFmtId="4" fontId="0" fillId="0" borderId="4" xfId="0" applyNumberFormat="1" applyBorder="1" applyAlignment="1">
      <alignment vertical="center"/>
    </xf>
    <xf numFmtId="0" fontId="0" fillId="0" borderId="8" xfId="0" applyBorder="1"/>
    <xf numFmtId="43" fontId="0" fillId="0" borderId="6" xfId="1" applyFont="1" applyBorder="1"/>
    <xf numFmtId="4" fontId="0" fillId="0" borderId="2" xfId="0" applyNumberFormat="1" applyBorder="1" applyAlignment="1">
      <alignment vertical="center" wrapText="1"/>
    </xf>
    <xf numFmtId="4" fontId="0" fillId="0" borderId="4" xfId="0" applyNumberFormat="1" applyBorder="1"/>
    <xf numFmtId="164" fontId="0" fillId="0" borderId="1" xfId="0" applyNumberFormat="1" applyBorder="1" applyAlignment="1">
      <alignment vertical="center" wrapText="1"/>
    </xf>
    <xf numFmtId="43" fontId="1" fillId="0" borderId="13" xfId="1" applyFont="1" applyBorder="1" applyAlignment="1">
      <alignment vertical="center" wrapText="1"/>
    </xf>
    <xf numFmtId="164" fontId="0" fillId="0" borderId="4" xfId="0" applyNumberFormat="1" applyBorder="1" applyAlignment="1">
      <alignment vertical="center" wrapText="1"/>
    </xf>
    <xf numFmtId="43" fontId="4" fillId="0" borderId="13" xfId="1" applyFont="1" applyBorder="1" applyAlignment="1">
      <alignment vertical="center" wrapText="1"/>
    </xf>
    <xf numFmtId="43" fontId="1" fillId="0" borderId="3" xfId="1" applyFont="1" applyBorder="1" applyAlignment="1">
      <alignment horizontal="left" vertical="center" wrapText="1"/>
    </xf>
    <xf numFmtId="43" fontId="0" fillId="0" borderId="1" xfId="1" applyFont="1" applyBorder="1"/>
    <xf numFmtId="4" fontId="0" fillId="0" borderId="1" xfId="1" applyNumberFormat="1" applyFont="1" applyBorder="1"/>
    <xf numFmtId="4" fontId="0" fillId="0" borderId="1" xfId="0" applyNumberFormat="1" applyBorder="1" applyAlignment="1">
      <alignment vertical="center" wrapText="1"/>
    </xf>
    <xf numFmtId="164" fontId="0" fillId="0" borderId="2" xfId="0" applyNumberFormat="1" applyBorder="1" applyAlignment="1">
      <alignment vertical="center" wrapText="1"/>
    </xf>
    <xf numFmtId="4" fontId="0" fillId="0" borderId="1" xfId="0" applyNumberFormat="1" applyBorder="1"/>
    <xf numFmtId="0" fontId="2" fillId="0" borderId="2" xfId="0" applyFont="1" applyBorder="1" applyAlignment="1">
      <alignment horizontal="center" vertical="center" wrapText="1"/>
    </xf>
    <xf numFmtId="43" fontId="1" fillId="0" borderId="13" xfId="1" applyFont="1" applyBorder="1" applyAlignment="1">
      <alignment horizontal="left" vertical="center" wrapText="1"/>
    </xf>
    <xf numFmtId="43" fontId="1" fillId="0" borderId="15" xfId="1" applyFont="1" applyBorder="1" applyAlignment="1">
      <alignment horizontal="left" vertical="center" wrapText="1"/>
    </xf>
    <xf numFmtId="4" fontId="0" fillId="0" borderId="4" xfId="1" applyNumberFormat="1" applyFont="1" applyBorder="1" applyAlignment="1">
      <alignment vertical="center" wrapText="1"/>
    </xf>
    <xf numFmtId="4" fontId="1" fillId="0" borderId="15" xfId="1" applyNumberFormat="1" applyFont="1" applyBorder="1" applyAlignment="1">
      <alignment vertical="center" wrapText="1"/>
    </xf>
    <xf numFmtId="4" fontId="1" fillId="0" borderId="16" xfId="1" applyNumberFormat="1" applyFont="1" applyBorder="1" applyAlignment="1">
      <alignment vertical="center" wrapText="1"/>
    </xf>
    <xf numFmtId="164" fontId="0" fillId="0" borderId="3" xfId="0" applyNumberFormat="1" applyBorder="1" applyAlignment="1">
      <alignment vertical="center" wrapText="1"/>
    </xf>
    <xf numFmtId="4" fontId="1" fillId="0" borderId="15" xfId="0" applyNumberFormat="1" applyFont="1" applyBorder="1" applyAlignment="1">
      <alignment vertical="center" wrapText="1"/>
    </xf>
    <xf numFmtId="164" fontId="1" fillId="0" borderId="3" xfId="0" applyNumberFormat="1" applyFont="1" applyBorder="1" applyAlignment="1">
      <alignment vertical="center" wrapText="1"/>
    </xf>
    <xf numFmtId="4" fontId="0" fillId="0" borderId="15" xfId="0" applyNumberFormat="1" applyBorder="1"/>
    <xf numFmtId="43" fontId="4" fillId="0" borderId="14" xfId="1" applyFont="1" applyBorder="1" applyAlignment="1">
      <alignment vertical="center" wrapText="1"/>
    </xf>
    <xf numFmtId="164" fontId="0" fillId="0" borderId="13" xfId="0" applyNumberFormat="1" applyBorder="1" applyAlignment="1">
      <alignment vertical="center" wrapText="1"/>
    </xf>
    <xf numFmtId="43" fontId="4" fillId="0" borderId="1" xfId="1" applyFont="1" applyBorder="1" applyAlignment="1">
      <alignment vertical="center" wrapText="1"/>
    </xf>
    <xf numFmtId="4" fontId="0" fillId="0" borderId="9" xfId="0" applyNumberFormat="1" applyBorder="1"/>
    <xf numFmtId="164" fontId="0" fillId="0" borderId="5" xfId="0" applyNumberFormat="1" applyBorder="1" applyAlignment="1">
      <alignment vertical="center" wrapText="1"/>
    </xf>
    <xf numFmtId="43" fontId="4" fillId="0" borderId="3" xfId="1" applyFont="1" applyBorder="1" applyAlignment="1">
      <alignment vertical="center" wrapText="1"/>
    </xf>
    <xf numFmtId="0" fontId="0" fillId="0" borderId="13" xfId="0" applyBorder="1"/>
    <xf numFmtId="4" fontId="1" fillId="2" borderId="3" xfId="0" applyNumberFormat="1" applyFont="1" applyFill="1" applyBorder="1" applyAlignment="1">
      <alignment vertical="center" wrapText="1"/>
    </xf>
    <xf numFmtId="4" fontId="0" fillId="0" borderId="17" xfId="0" applyNumberFormat="1" applyBorder="1"/>
    <xf numFmtId="4" fontId="1" fillId="0" borderId="18" xfId="0" applyNumberFormat="1" applyFon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43" fontId="0" fillId="0" borderId="1" xfId="1" applyFont="1" applyBorder="1" applyAlignment="1">
      <alignment vertical="center" wrapText="1"/>
    </xf>
    <xf numFmtId="164" fontId="0" fillId="4" borderId="4" xfId="0" applyNumberFormat="1" applyFill="1" applyBorder="1" applyAlignment="1">
      <alignment vertical="center" wrapText="1"/>
    </xf>
    <xf numFmtId="164" fontId="0" fillId="4" borderId="1" xfId="0" applyNumberFormat="1" applyFill="1" applyBorder="1" applyAlignment="1">
      <alignment vertical="center" wrapText="1"/>
    </xf>
    <xf numFmtId="0" fontId="2" fillId="3" borderId="20" xfId="0" applyFont="1" applyFill="1" applyBorder="1" applyAlignment="1">
      <alignment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1" fillId="0" borderId="25" xfId="0" applyFont="1" applyBorder="1" applyAlignment="1">
      <alignment horizontal="left" vertical="center" wrapText="1"/>
    </xf>
    <xf numFmtId="43" fontId="1" fillId="0" borderId="26" xfId="1" applyFont="1" applyBorder="1" applyAlignment="1">
      <alignment horizontal="left" vertical="center" wrapText="1"/>
    </xf>
    <xf numFmtId="0" fontId="1" fillId="0" borderId="27" xfId="0" applyFont="1" applyBorder="1" applyAlignment="1">
      <alignment horizontal="left" vertical="center" wrapText="1"/>
    </xf>
    <xf numFmtId="0" fontId="1" fillId="0" borderId="28" xfId="0" applyFont="1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 indent="2"/>
    </xf>
    <xf numFmtId="4" fontId="0" fillId="0" borderId="29" xfId="1" applyNumberFormat="1" applyFont="1" applyBorder="1" applyAlignment="1">
      <alignment vertical="center" wrapText="1"/>
    </xf>
    <xf numFmtId="0" fontId="0" fillId="0" borderId="28" xfId="0" applyBorder="1" applyAlignment="1">
      <alignment horizontal="left" vertical="center" indent="2"/>
    </xf>
    <xf numFmtId="0" fontId="0" fillId="0" borderId="28" xfId="0" applyBorder="1" applyAlignment="1">
      <alignment horizontal="left" vertical="center" wrapText="1"/>
    </xf>
    <xf numFmtId="0" fontId="0" fillId="0" borderId="28" xfId="0" applyBorder="1" applyAlignment="1">
      <alignment horizontal="left" vertical="center"/>
    </xf>
    <xf numFmtId="0" fontId="0" fillId="0" borderId="25" xfId="0" applyBorder="1" applyAlignment="1">
      <alignment horizontal="left" vertical="center" wrapText="1" indent="2"/>
    </xf>
    <xf numFmtId="0" fontId="0" fillId="0" borderId="30" xfId="0" applyBorder="1" applyAlignment="1">
      <alignment horizontal="left" vertical="center" wrapText="1" indent="2"/>
    </xf>
    <xf numFmtId="43" fontId="1" fillId="0" borderId="19" xfId="1" applyFont="1" applyBorder="1" applyAlignment="1">
      <alignment vertical="center" wrapText="1"/>
    </xf>
    <xf numFmtId="43" fontId="4" fillId="0" borderId="19" xfId="1" applyFont="1" applyBorder="1" applyAlignment="1">
      <alignment vertical="center" wrapText="1"/>
    </xf>
    <xf numFmtId="4" fontId="0" fillId="0" borderId="31" xfId="1" applyNumberFormat="1" applyFont="1" applyBorder="1"/>
    <xf numFmtId="4" fontId="1" fillId="0" borderId="16" xfId="0" applyNumberFormat="1" applyFont="1" applyBorder="1" applyAlignment="1">
      <alignment vertical="center" wrapText="1"/>
    </xf>
    <xf numFmtId="0" fontId="0" fillId="0" borderId="25" xfId="0" applyBorder="1" applyAlignment="1">
      <alignment horizontal="left" vertical="center" indent="2"/>
    </xf>
    <xf numFmtId="0" fontId="1" fillId="2" borderId="32" xfId="0" applyFont="1" applyFill="1" applyBorder="1" applyAlignment="1">
      <alignment horizontal="left" vertical="center" wrapText="1"/>
    </xf>
    <xf numFmtId="0" fontId="1" fillId="0" borderId="33" xfId="0" applyFont="1" applyBorder="1" applyAlignment="1">
      <alignment horizontal="left" vertical="center" wrapText="1"/>
    </xf>
    <xf numFmtId="4" fontId="1" fillId="0" borderId="16" xfId="0" applyNumberFormat="1" applyFont="1" applyBorder="1"/>
    <xf numFmtId="0" fontId="1" fillId="0" borderId="28" xfId="0" applyFont="1" applyBorder="1" applyAlignment="1">
      <alignment horizontal="left" vertical="center"/>
    </xf>
    <xf numFmtId="4" fontId="0" fillId="0" borderId="16" xfId="0" applyNumberFormat="1" applyBorder="1"/>
    <xf numFmtId="4" fontId="1" fillId="2" borderId="26" xfId="0" applyNumberFormat="1" applyFont="1" applyFill="1" applyBorder="1" applyAlignment="1">
      <alignment vertical="center" wrapText="1"/>
    </xf>
    <xf numFmtId="0" fontId="0" fillId="0" borderId="25" xfId="0" applyBorder="1"/>
    <xf numFmtId="4" fontId="0" fillId="0" borderId="29" xfId="0" applyNumberFormat="1" applyBorder="1"/>
    <xf numFmtId="0" fontId="2" fillId="3" borderId="34" xfId="0" applyFont="1" applyFill="1" applyBorder="1" applyAlignment="1">
      <alignment horizontal="left" vertical="center"/>
    </xf>
    <xf numFmtId="164" fontId="1" fillId="3" borderId="35" xfId="0" applyNumberFormat="1" applyFont="1" applyFill="1" applyBorder="1" applyAlignment="1">
      <alignment horizontal="center" vertical="center" wrapText="1"/>
    </xf>
    <xf numFmtId="4" fontId="1" fillId="3" borderId="36" xfId="0" applyNumberFormat="1" applyFont="1" applyFill="1" applyBorder="1" applyAlignment="1">
      <alignment horizontal="center" vertical="center" wrapText="1"/>
    </xf>
    <xf numFmtId="4" fontId="1" fillId="3" borderId="37" xfId="0" applyNumberFormat="1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43" fontId="1" fillId="0" borderId="39" xfId="1" applyFont="1" applyBorder="1" applyAlignment="1">
      <alignment horizontal="left" vertical="center" wrapText="1"/>
    </xf>
    <xf numFmtId="4" fontId="0" fillId="0" borderId="40" xfId="1" applyNumberFormat="1" applyFont="1" applyBorder="1" applyAlignment="1">
      <alignment vertical="center" wrapText="1"/>
    </xf>
    <xf numFmtId="4" fontId="0" fillId="0" borderId="40" xfId="1" applyNumberFormat="1" applyFont="1" applyBorder="1"/>
    <xf numFmtId="4" fontId="0" fillId="0" borderId="40" xfId="0" applyNumberFormat="1" applyBorder="1" applyAlignment="1">
      <alignment vertical="center" wrapText="1"/>
    </xf>
    <xf numFmtId="4" fontId="0" fillId="0" borderId="39" xfId="0" applyNumberFormat="1" applyBorder="1" applyAlignment="1">
      <alignment vertical="center" wrapText="1"/>
    </xf>
    <xf numFmtId="43" fontId="4" fillId="0" borderId="41" xfId="1" applyFont="1" applyBorder="1" applyAlignment="1">
      <alignment vertical="center" wrapText="1"/>
    </xf>
    <xf numFmtId="4" fontId="0" fillId="0" borderId="42" xfId="0" applyNumberFormat="1" applyBorder="1" applyAlignment="1">
      <alignment vertical="center" wrapText="1"/>
    </xf>
    <xf numFmtId="4" fontId="0" fillId="0" borderId="5" xfId="0" applyNumberFormat="1" applyBorder="1" applyAlignment="1">
      <alignment vertical="center" wrapText="1"/>
    </xf>
    <xf numFmtId="4" fontId="0" fillId="0" borderId="18" xfId="0" applyNumberFormat="1" applyBorder="1"/>
    <xf numFmtId="4" fontId="0" fillId="0" borderId="40" xfId="0" applyNumberFormat="1" applyBorder="1"/>
    <xf numFmtId="4" fontId="0" fillId="0" borderId="42" xfId="0" applyNumberFormat="1" applyBorder="1"/>
    <xf numFmtId="4" fontId="0" fillId="0" borderId="39" xfId="0" applyNumberFormat="1" applyBorder="1"/>
    <xf numFmtId="4" fontId="0" fillId="0" borderId="43" xfId="0" applyNumberFormat="1" applyBorder="1"/>
    <xf numFmtId="4" fontId="0" fillId="0" borderId="40" xfId="0" applyNumberFormat="1" applyBorder="1" applyAlignment="1">
      <alignment vertical="center"/>
    </xf>
    <xf numFmtId="4" fontId="0" fillId="0" borderId="38" xfId="0" applyNumberFormat="1" applyBorder="1"/>
    <xf numFmtId="4" fontId="1" fillId="2" borderId="39" xfId="0" applyNumberFormat="1" applyFont="1" applyFill="1" applyBorder="1" applyAlignment="1">
      <alignment vertical="center" wrapText="1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T96"/>
  <sheetViews>
    <sheetView showGridLines="0" tabSelected="1" topLeftCell="A72" zoomScale="78" zoomScaleNormal="78" zoomScaleSheetLayoutView="77" workbookViewId="0">
      <selection activeCell="A2" sqref="A2:J96"/>
    </sheetView>
  </sheetViews>
  <sheetFormatPr baseColWidth="10" defaultColWidth="9.140625" defaultRowHeight="15" x14ac:dyDescent="0.25"/>
  <cols>
    <col min="1" max="1" width="36.42578125" customWidth="1"/>
    <col min="2" max="2" width="8.5703125" customWidth="1"/>
    <col min="3" max="3" width="18.140625" customWidth="1"/>
    <col min="4" max="4" width="14.42578125" customWidth="1"/>
    <col min="5" max="5" width="18.85546875" customWidth="1"/>
    <col min="6" max="6" width="14.42578125" customWidth="1"/>
    <col min="7" max="8" width="13.85546875" customWidth="1"/>
    <col min="9" max="9" width="15.5703125" customWidth="1"/>
    <col min="10" max="10" width="17" customWidth="1"/>
    <col min="11" max="18" width="6" bestFit="1" customWidth="1"/>
    <col min="19" max="20" width="7" bestFit="1" customWidth="1"/>
  </cols>
  <sheetData>
    <row r="5" spans="1:20" ht="18.75" x14ac:dyDescent="0.25">
      <c r="A5" s="112" t="s">
        <v>79</v>
      </c>
      <c r="B5" s="112"/>
      <c r="C5" s="112"/>
      <c r="D5" s="112"/>
      <c r="E5" s="112"/>
      <c r="F5" s="112"/>
      <c r="G5" s="112"/>
      <c r="H5" s="112"/>
      <c r="I5" s="112"/>
      <c r="J5" s="112"/>
    </row>
    <row r="6" spans="1:20" ht="18.75" customHeight="1" x14ac:dyDescent="0.25">
      <c r="A6" s="112" t="s">
        <v>78</v>
      </c>
      <c r="B6" s="112"/>
      <c r="C6" s="112"/>
      <c r="D6" s="112"/>
      <c r="E6" s="112"/>
      <c r="F6" s="112"/>
      <c r="G6" s="112"/>
      <c r="H6" s="112"/>
      <c r="I6" s="112"/>
      <c r="J6" s="112"/>
    </row>
    <row r="7" spans="1:20" ht="18.75" x14ac:dyDescent="0.25">
      <c r="A7" s="112" t="s">
        <v>77</v>
      </c>
      <c r="B7" s="112"/>
      <c r="C7" s="112"/>
      <c r="D7" s="112"/>
      <c r="E7" s="112"/>
      <c r="F7" s="112"/>
      <c r="G7" s="112"/>
      <c r="H7" s="112"/>
      <c r="I7" s="112"/>
      <c r="J7" s="112"/>
    </row>
    <row r="8" spans="1:20" ht="15.75" customHeight="1" x14ac:dyDescent="0.25">
      <c r="A8" s="113" t="s">
        <v>63</v>
      </c>
      <c r="B8" s="113"/>
      <c r="C8" s="113"/>
      <c r="D8" s="113"/>
      <c r="E8" s="113"/>
      <c r="F8" s="113"/>
      <c r="G8" s="113"/>
      <c r="H8" s="113"/>
      <c r="I8" s="113"/>
      <c r="J8" s="113"/>
    </row>
    <row r="9" spans="1:20" ht="15.75" thickBot="1" x14ac:dyDescent="0.3">
      <c r="A9" s="114" t="s">
        <v>0</v>
      </c>
      <c r="B9" s="114"/>
      <c r="C9" s="114"/>
      <c r="D9" s="114"/>
      <c r="E9" s="114"/>
      <c r="F9" s="114"/>
      <c r="G9" s="114"/>
      <c r="H9" s="114"/>
      <c r="I9" s="114"/>
      <c r="J9" s="114"/>
    </row>
    <row r="10" spans="1:20" ht="15" customHeight="1" thickBot="1" x14ac:dyDescent="0.3">
      <c r="A10" s="10"/>
      <c r="B10" s="10"/>
      <c r="C10" s="10"/>
      <c r="D10" s="10">
        <v>0</v>
      </c>
      <c r="E10" s="109" t="s">
        <v>76</v>
      </c>
      <c r="F10" s="110"/>
      <c r="G10" s="110"/>
      <c r="H10" s="110"/>
      <c r="I10" s="110"/>
      <c r="J10" s="111"/>
    </row>
    <row r="11" spans="1:20" ht="31.5" x14ac:dyDescent="0.25">
      <c r="A11" s="60" t="s">
        <v>1</v>
      </c>
      <c r="B11" s="61" t="s">
        <v>64</v>
      </c>
      <c r="C11" s="62" t="s">
        <v>74</v>
      </c>
      <c r="D11" s="62" t="s">
        <v>75</v>
      </c>
      <c r="E11" s="62" t="s">
        <v>65</v>
      </c>
      <c r="F11" s="62" t="s">
        <v>80</v>
      </c>
      <c r="G11" s="92" t="s">
        <v>81</v>
      </c>
      <c r="H11" s="92" t="s">
        <v>82</v>
      </c>
      <c r="I11" s="92" t="s">
        <v>83</v>
      </c>
      <c r="J11" s="63" t="s">
        <v>66</v>
      </c>
      <c r="S11" s="4"/>
      <c r="T11" s="4"/>
    </row>
    <row r="12" spans="1:20" ht="16.5" thickBot="1" x14ac:dyDescent="0.3">
      <c r="A12" s="64"/>
      <c r="B12" s="11"/>
      <c r="C12" s="36"/>
      <c r="D12" s="36"/>
      <c r="E12" s="30"/>
      <c r="F12" s="30"/>
      <c r="G12" s="93"/>
      <c r="H12" s="93"/>
      <c r="I12" s="93"/>
      <c r="J12" s="65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ht="15.75" thickBot="1" x14ac:dyDescent="0.3">
      <c r="A13" s="66" t="s">
        <v>2</v>
      </c>
      <c r="B13" s="23"/>
      <c r="C13" s="37">
        <f>+C14+C20+C30+C40+C44+C51</f>
        <v>179554344</v>
      </c>
      <c r="D13" s="37"/>
      <c r="E13" s="38">
        <f>+E14+E20+E30+E40+E44+E51</f>
        <v>6553273.1499999994</v>
      </c>
      <c r="F13" s="38">
        <f>+F14+F20+F30+F40+F44+G51</f>
        <v>4963994.9099999992</v>
      </c>
      <c r="G13" s="38">
        <f>+G14+G20+G30+G40+G44+G51</f>
        <v>4765550.59</v>
      </c>
      <c r="H13" s="38">
        <f>+H14+H20+H30+H40+H44+H51</f>
        <v>8573215.290000001</v>
      </c>
      <c r="I13" s="38">
        <f>+I14+I20+I30+I40+I44+I51</f>
        <v>5377621.8499999996</v>
      </c>
      <c r="J13" s="38">
        <f>+J14+J20+J30+J40+J44+K51</f>
        <v>30233655.790000003</v>
      </c>
      <c r="K13" s="3"/>
    </row>
    <row r="14" spans="1:20" ht="27" customHeight="1" thickBot="1" x14ac:dyDescent="0.3">
      <c r="A14" s="67" t="s">
        <v>73</v>
      </c>
      <c r="B14" s="16"/>
      <c r="C14" s="27">
        <f>+C15+C16+C17+C18+C19</f>
        <v>84158898</v>
      </c>
      <c r="D14" s="27"/>
      <c r="E14" s="40">
        <f t="shared" ref="E14:F14" si="0">SUM(E15:E19)</f>
        <v>5003374.0599999996</v>
      </c>
      <c r="F14" s="40">
        <f t="shared" si="0"/>
        <v>4039480.26</v>
      </c>
      <c r="G14" s="40">
        <f>SUM(G15:G19)</f>
        <v>4039763.07</v>
      </c>
      <c r="H14" s="40">
        <f>SUM(H15:H19)</f>
        <v>4212066.58</v>
      </c>
      <c r="I14" s="40">
        <f>SUM(I15:I19)</f>
        <v>4054103.4899999998</v>
      </c>
      <c r="J14" s="41">
        <f>SUM(J15:J19)</f>
        <v>21348787.460000001</v>
      </c>
      <c r="K14" s="3"/>
    </row>
    <row r="15" spans="1:20" x14ac:dyDescent="0.25">
      <c r="A15" s="68" t="s">
        <v>3</v>
      </c>
      <c r="B15" s="16"/>
      <c r="C15" s="56">
        <v>68215422</v>
      </c>
      <c r="D15" s="56">
        <v>90388.38</v>
      </c>
      <c r="E15" s="39">
        <v>4096696.79</v>
      </c>
      <c r="F15" s="39">
        <v>3077296.73</v>
      </c>
      <c r="G15" s="94">
        <v>3192298.08</v>
      </c>
      <c r="H15" s="94">
        <v>3169478.07</v>
      </c>
      <c r="I15" s="94">
        <v>3004206.88</v>
      </c>
      <c r="J15" s="69">
        <f>E15+F15+G15+H15+I15</f>
        <v>16539976.550000001</v>
      </c>
    </row>
    <row r="16" spans="1:20" x14ac:dyDescent="0.25">
      <c r="A16" s="68" t="s">
        <v>4</v>
      </c>
      <c r="C16" s="57">
        <v>8950000</v>
      </c>
      <c r="D16" s="57">
        <v>90388.38</v>
      </c>
      <c r="E16" s="32">
        <v>148214.81</v>
      </c>
      <c r="F16" s="32">
        <v>170153.17</v>
      </c>
      <c r="G16" s="95">
        <v>289983.07</v>
      </c>
      <c r="H16" s="95">
        <v>285406.21999999997</v>
      </c>
      <c r="I16" s="95">
        <v>298983.07</v>
      </c>
      <c r="J16" s="69">
        <f t="shared" ref="J16:J19" si="1">E16+F16+G16+H16+I16</f>
        <v>1192740.3400000001</v>
      </c>
    </row>
    <row r="17" spans="1:10" ht="18.75" customHeight="1" x14ac:dyDescent="0.25">
      <c r="A17" s="70" t="s">
        <v>5</v>
      </c>
      <c r="C17" s="26">
        <v>900000</v>
      </c>
      <c r="D17" s="26"/>
      <c r="E17" s="33">
        <v>0</v>
      </c>
      <c r="F17" s="33">
        <v>30000</v>
      </c>
      <c r="G17" s="96"/>
      <c r="H17" s="96"/>
      <c r="I17" s="96"/>
      <c r="J17" s="69">
        <f t="shared" si="1"/>
        <v>30000</v>
      </c>
    </row>
    <row r="18" spans="1:10" s="9" customFormat="1" ht="25.15" customHeight="1" x14ac:dyDescent="0.25">
      <c r="A18" s="71" t="s">
        <v>6</v>
      </c>
      <c r="C18" s="26"/>
      <c r="D18" s="26"/>
      <c r="E18" s="33"/>
      <c r="F18" s="33"/>
      <c r="G18" s="96"/>
      <c r="H18" s="96"/>
      <c r="I18" s="96"/>
      <c r="J18" s="69">
        <f t="shared" si="1"/>
        <v>0</v>
      </c>
    </row>
    <row r="19" spans="1:10" ht="15.75" thickBot="1" x14ac:dyDescent="0.3">
      <c r="A19" s="72" t="s">
        <v>7</v>
      </c>
      <c r="B19" s="12"/>
      <c r="C19" s="42">
        <v>6093476</v>
      </c>
      <c r="D19" s="42"/>
      <c r="E19" s="32">
        <v>758462.46</v>
      </c>
      <c r="F19" s="32">
        <v>762030.36</v>
      </c>
      <c r="G19" s="95">
        <v>557481.92000000004</v>
      </c>
      <c r="H19" s="95">
        <v>757182.29</v>
      </c>
      <c r="I19" s="95">
        <v>750913.54</v>
      </c>
      <c r="J19" s="69">
        <f t="shared" si="1"/>
        <v>3586070.57</v>
      </c>
    </row>
    <row r="20" spans="1:10" ht="15.75" thickBot="1" x14ac:dyDescent="0.3">
      <c r="A20" s="67" t="s">
        <v>8</v>
      </c>
      <c r="B20" s="12"/>
      <c r="C20" s="27">
        <f>SUM(C21:C29)</f>
        <v>41367540</v>
      </c>
      <c r="D20" s="27"/>
      <c r="E20" s="55">
        <f t="shared" ref="E20:F20" si="2">SUM(E21:E29)</f>
        <v>333958.21999999997</v>
      </c>
      <c r="F20" s="55">
        <f t="shared" si="2"/>
        <v>268532.3</v>
      </c>
      <c r="G20" s="55">
        <f>SUM(G21:G29)</f>
        <v>412910.61</v>
      </c>
      <c r="H20" s="55">
        <f>SUM(H21:H29)</f>
        <v>464280.73</v>
      </c>
      <c r="I20" s="55">
        <f>SUM(I21:I29)</f>
        <v>986320.98</v>
      </c>
      <c r="J20" s="55">
        <f>SUM(J21:J29)</f>
        <v>2466002.84</v>
      </c>
    </row>
    <row r="21" spans="1:10" x14ac:dyDescent="0.25">
      <c r="A21" s="68" t="s">
        <v>9</v>
      </c>
      <c r="B21" s="12"/>
      <c r="C21" s="58">
        <v>3620190</v>
      </c>
      <c r="D21" s="28"/>
      <c r="E21" s="20">
        <v>179448.93</v>
      </c>
      <c r="F21" s="20">
        <v>98052.17</v>
      </c>
      <c r="G21" s="96">
        <v>232004.23</v>
      </c>
      <c r="H21" s="96">
        <v>144798.89000000001</v>
      </c>
      <c r="I21" s="96">
        <v>267832.26</v>
      </c>
      <c r="J21" s="69">
        <f>E21+F21+G21+H21+I21</f>
        <v>922136.48</v>
      </c>
    </row>
    <row r="22" spans="1:10" x14ac:dyDescent="0.25">
      <c r="A22" s="70" t="s">
        <v>10</v>
      </c>
      <c r="B22" s="12"/>
      <c r="C22" s="59">
        <v>17737550</v>
      </c>
      <c r="D22" s="26"/>
      <c r="E22" s="33">
        <v>13900</v>
      </c>
      <c r="F22" s="33">
        <v>8720.77</v>
      </c>
      <c r="G22" s="96">
        <v>18326.849999999999</v>
      </c>
      <c r="H22" s="96"/>
      <c r="I22" s="96">
        <v>122421.28</v>
      </c>
      <c r="J22" s="69">
        <f t="shared" ref="J22:J26" si="3">E22+F22+G22+H22+I22</f>
        <v>163368.9</v>
      </c>
    </row>
    <row r="23" spans="1:10" x14ac:dyDescent="0.25">
      <c r="A23" s="68" t="s">
        <v>11</v>
      </c>
      <c r="B23" s="12"/>
      <c r="C23" s="59">
        <v>1440000</v>
      </c>
      <c r="D23" s="26"/>
      <c r="E23" s="33"/>
      <c r="F23" s="33">
        <v>4600</v>
      </c>
      <c r="G23" s="96">
        <v>40200</v>
      </c>
      <c r="H23" s="96">
        <v>6500</v>
      </c>
      <c r="I23" s="96">
        <v>193815.44</v>
      </c>
      <c r="J23" s="69">
        <f t="shared" si="3"/>
        <v>245115.44</v>
      </c>
    </row>
    <row r="24" spans="1:10" ht="18" customHeight="1" x14ac:dyDescent="0.25">
      <c r="A24" s="68" t="s">
        <v>12</v>
      </c>
      <c r="B24" s="12"/>
      <c r="C24" s="59">
        <v>150000</v>
      </c>
      <c r="D24" s="26"/>
      <c r="E24" s="33">
        <v>107978.61</v>
      </c>
      <c r="F24" s="33">
        <v>88025</v>
      </c>
      <c r="G24" s="96">
        <v>85994.68</v>
      </c>
      <c r="H24" s="96">
        <v>85045.92</v>
      </c>
      <c r="I24" s="96">
        <v>74842.899999999994</v>
      </c>
      <c r="J24" s="69">
        <f t="shared" si="3"/>
        <v>441887.11</v>
      </c>
    </row>
    <row r="25" spans="1:10" x14ac:dyDescent="0.25">
      <c r="A25" s="68" t="s">
        <v>13</v>
      </c>
      <c r="B25" s="12"/>
      <c r="C25" s="59">
        <v>3775000</v>
      </c>
      <c r="D25" s="26"/>
      <c r="E25" s="33"/>
      <c r="F25" s="33"/>
      <c r="G25" s="96"/>
      <c r="H25" s="96"/>
      <c r="I25" s="96">
        <v>36571.519999999997</v>
      </c>
      <c r="J25" s="69">
        <f t="shared" si="3"/>
        <v>36571.519999999997</v>
      </c>
    </row>
    <row r="26" spans="1:10" x14ac:dyDescent="0.25">
      <c r="A26" s="68" t="s">
        <v>14</v>
      </c>
      <c r="B26" s="12"/>
      <c r="C26" s="26">
        <v>845000</v>
      </c>
      <c r="D26" s="26"/>
      <c r="E26" s="33"/>
      <c r="F26" s="33"/>
      <c r="G26" s="96"/>
      <c r="H26" s="96">
        <v>122835.7</v>
      </c>
      <c r="I26" s="96"/>
      <c r="J26" s="69">
        <f t="shared" si="3"/>
        <v>122835.7</v>
      </c>
    </row>
    <row r="27" spans="1:10" ht="60" x14ac:dyDescent="0.25">
      <c r="A27" s="68" t="s">
        <v>15</v>
      </c>
      <c r="B27" s="12"/>
      <c r="C27" s="26">
        <v>10171800</v>
      </c>
      <c r="D27" s="26"/>
      <c r="E27" s="33">
        <v>13100</v>
      </c>
      <c r="F27" s="33">
        <v>20879.990000000002</v>
      </c>
      <c r="G27" s="96">
        <v>12158</v>
      </c>
      <c r="H27" s="96">
        <v>4738</v>
      </c>
      <c r="I27" s="96">
        <v>86966</v>
      </c>
      <c r="J27" s="69">
        <f>E27+F27+G27+H27+I27</f>
        <v>137841.99</v>
      </c>
    </row>
    <row r="28" spans="1:10" ht="45" x14ac:dyDescent="0.25">
      <c r="A28" s="68" t="s">
        <v>16</v>
      </c>
      <c r="B28" s="12"/>
      <c r="C28" s="26">
        <v>3628000</v>
      </c>
      <c r="D28" s="26"/>
      <c r="E28" s="33">
        <v>19530.68</v>
      </c>
      <c r="F28" s="33">
        <v>48254.37</v>
      </c>
      <c r="G28" s="96">
        <v>24226.85</v>
      </c>
      <c r="H28" s="96">
        <v>100362.22</v>
      </c>
      <c r="I28" s="96">
        <v>203871.58</v>
      </c>
      <c r="J28" s="69">
        <f>E28+F28+G28+H28+I28</f>
        <v>396245.69999999995</v>
      </c>
    </row>
    <row r="29" spans="1:10" ht="15.75" thickBot="1" x14ac:dyDescent="0.3">
      <c r="A29" s="70" t="s">
        <v>17</v>
      </c>
      <c r="B29" s="12"/>
      <c r="C29" s="34"/>
      <c r="D29" s="34"/>
      <c r="E29" s="24">
        <v>0</v>
      </c>
      <c r="F29" s="24"/>
      <c r="G29" s="97"/>
      <c r="H29" s="97"/>
      <c r="I29" s="97"/>
      <c r="J29" s="69">
        <f>E29+F29+G29</f>
        <v>0</v>
      </c>
    </row>
    <row r="30" spans="1:10" ht="27" customHeight="1" thickBot="1" x14ac:dyDescent="0.3">
      <c r="A30" s="67" t="s">
        <v>18</v>
      </c>
      <c r="B30" s="12"/>
      <c r="C30" s="27">
        <f>SUM(C31:C39)</f>
        <v>15122906</v>
      </c>
      <c r="D30" s="27"/>
      <c r="E30" s="43">
        <f t="shared" ref="E30:F30" si="4">SUM(E31:E39)</f>
        <v>1215940.8699999999</v>
      </c>
      <c r="F30" s="43">
        <f t="shared" si="4"/>
        <v>398141.23999999993</v>
      </c>
      <c r="G30" s="43">
        <f>SUM(G31:G39)</f>
        <v>252876.91</v>
      </c>
      <c r="H30" s="43">
        <f>SUM(H31:H39)</f>
        <v>1354773.43</v>
      </c>
      <c r="I30" s="43">
        <f>SUM(I31:I39)</f>
        <v>221711.38</v>
      </c>
      <c r="J30" s="43">
        <f>SUM(J31:J39)</f>
        <v>3443443.83</v>
      </c>
    </row>
    <row r="31" spans="1:10" x14ac:dyDescent="0.25">
      <c r="A31" s="70" t="s">
        <v>19</v>
      </c>
      <c r="B31" s="12"/>
      <c r="C31" s="28">
        <v>7038540</v>
      </c>
      <c r="D31" s="18"/>
      <c r="E31" s="20">
        <v>173443.48</v>
      </c>
      <c r="F31" s="20">
        <v>292758.78999999998</v>
      </c>
      <c r="G31" s="96">
        <v>175871.73</v>
      </c>
      <c r="H31" s="96">
        <v>176490.03</v>
      </c>
      <c r="I31" s="96">
        <v>194350.04</v>
      </c>
      <c r="J31" s="69">
        <f>E31+F31+G31+H31+I31</f>
        <v>1012914.0700000001</v>
      </c>
    </row>
    <row r="32" spans="1:10" x14ac:dyDescent="0.25">
      <c r="A32" s="68" t="s">
        <v>20</v>
      </c>
      <c r="B32" s="12"/>
      <c r="C32" s="26">
        <v>950300</v>
      </c>
      <c r="D32" s="31"/>
      <c r="E32" s="33">
        <v>0</v>
      </c>
      <c r="F32" s="33"/>
      <c r="G32" s="96"/>
      <c r="H32" s="96">
        <v>88140</v>
      </c>
      <c r="I32" s="96"/>
      <c r="J32" s="69">
        <f>E32+F32+G32+H32+I32</f>
        <v>88140</v>
      </c>
    </row>
    <row r="33" spans="1:10" x14ac:dyDescent="0.25">
      <c r="A33" s="70" t="s">
        <v>21</v>
      </c>
      <c r="B33" s="12"/>
      <c r="C33" s="26">
        <v>69827</v>
      </c>
      <c r="D33" s="31"/>
      <c r="E33" s="33">
        <v>0</v>
      </c>
      <c r="F33" s="33">
        <v>50171.53</v>
      </c>
      <c r="G33" s="96"/>
      <c r="H33" s="96"/>
      <c r="I33" s="96"/>
      <c r="J33" s="69">
        <f>E33+F33+G33+H33</f>
        <v>50171.53</v>
      </c>
    </row>
    <row r="34" spans="1:10" x14ac:dyDescent="0.25">
      <c r="A34" s="68" t="s">
        <v>22</v>
      </c>
      <c r="B34" s="12"/>
      <c r="C34" s="26">
        <v>0</v>
      </c>
      <c r="D34" s="31"/>
      <c r="E34" s="33">
        <v>0</v>
      </c>
      <c r="F34" s="33"/>
      <c r="G34" s="96"/>
      <c r="H34" s="96"/>
      <c r="I34" s="96"/>
      <c r="J34" s="69">
        <f t="shared" ref="J34:J35" si="5">E34+F34+G34+H34</f>
        <v>0</v>
      </c>
    </row>
    <row r="35" spans="1:10" x14ac:dyDescent="0.25">
      <c r="A35" s="70" t="s">
        <v>23</v>
      </c>
      <c r="B35" s="12"/>
      <c r="C35" s="26">
        <v>420000</v>
      </c>
      <c r="D35" s="31"/>
      <c r="E35" s="33">
        <v>0</v>
      </c>
      <c r="F35" s="33"/>
      <c r="G35" s="96"/>
      <c r="H35" s="96"/>
      <c r="I35" s="96"/>
      <c r="J35" s="69">
        <f t="shared" si="5"/>
        <v>0</v>
      </c>
    </row>
    <row r="36" spans="1:10" ht="30" x14ac:dyDescent="0.25">
      <c r="A36" s="73" t="s">
        <v>24</v>
      </c>
      <c r="B36" s="17"/>
      <c r="C36" s="26">
        <v>0</v>
      </c>
      <c r="D36" s="31"/>
      <c r="E36" s="33">
        <v>0</v>
      </c>
      <c r="F36" s="33"/>
      <c r="G36" s="96"/>
      <c r="H36" s="96"/>
      <c r="I36" s="96"/>
      <c r="J36" s="69">
        <f t="shared" ref="J36" si="6">E36+F36+G36+H36</f>
        <v>0</v>
      </c>
    </row>
    <row r="37" spans="1:10" ht="45" x14ac:dyDescent="0.25">
      <c r="A37" s="74" t="s">
        <v>25</v>
      </c>
      <c r="B37" s="22"/>
      <c r="C37" s="26">
        <v>4731570</v>
      </c>
      <c r="D37" s="31"/>
      <c r="E37" s="33">
        <v>1014636.95</v>
      </c>
      <c r="F37" s="33">
        <v>3300</v>
      </c>
      <c r="G37" s="96">
        <v>19200</v>
      </c>
      <c r="H37" s="96">
        <v>1004909.93</v>
      </c>
      <c r="I37" s="96">
        <v>14080</v>
      </c>
      <c r="J37" s="69">
        <f>E37+F37+G37+H37+I37</f>
        <v>2056126.88</v>
      </c>
    </row>
    <row r="38" spans="1:10" ht="45" x14ac:dyDescent="0.25">
      <c r="A38" s="68" t="s">
        <v>26</v>
      </c>
      <c r="B38" s="12"/>
      <c r="C38" s="26"/>
      <c r="D38" s="31"/>
      <c r="E38" s="33">
        <v>0</v>
      </c>
      <c r="F38" s="33"/>
      <c r="G38" s="96"/>
      <c r="H38" s="96"/>
      <c r="I38" s="96"/>
      <c r="J38" s="69">
        <f>E38+F38+G38+H38</f>
        <v>0</v>
      </c>
    </row>
    <row r="39" spans="1:10" ht="27" customHeight="1" thickBot="1" x14ac:dyDescent="0.3">
      <c r="A39" s="68" t="s">
        <v>27</v>
      </c>
      <c r="B39" s="12"/>
      <c r="C39" s="42">
        <v>1912669</v>
      </c>
      <c r="D39" s="16"/>
      <c r="E39" s="5">
        <v>27860.44</v>
      </c>
      <c r="F39" s="5">
        <v>51910.92</v>
      </c>
      <c r="G39" s="97">
        <v>57805.18</v>
      </c>
      <c r="H39" s="97">
        <v>85233.47</v>
      </c>
      <c r="I39" s="97">
        <v>13281.34</v>
      </c>
      <c r="J39" s="69">
        <f>E39+F39+G39+H39+I39</f>
        <v>236091.35</v>
      </c>
    </row>
    <row r="40" spans="1:10" s="7" customFormat="1" ht="37.5" customHeight="1" thickBot="1" x14ac:dyDescent="0.3">
      <c r="A40" s="67" t="s">
        <v>28</v>
      </c>
      <c r="B40" s="13"/>
      <c r="C40" s="27">
        <f>SUM(C41:C41)</f>
        <v>3000000</v>
      </c>
      <c r="D40" s="27"/>
      <c r="E40" s="27">
        <f t="shared" ref="E40:J40" si="7">SUM(E41:E41)</f>
        <v>0</v>
      </c>
      <c r="F40" s="27">
        <f t="shared" si="7"/>
        <v>150108.04999999999</v>
      </c>
      <c r="G40" s="27">
        <f t="shared" si="7"/>
        <v>60000</v>
      </c>
      <c r="H40" s="27">
        <f t="shared" si="7"/>
        <v>132526</v>
      </c>
      <c r="I40" s="27">
        <f t="shared" si="7"/>
        <v>0</v>
      </c>
      <c r="J40" s="75">
        <f t="shared" si="7"/>
        <v>342634.05</v>
      </c>
    </row>
    <row r="41" spans="1:10" ht="30.75" thickBot="1" x14ac:dyDescent="0.3">
      <c r="A41" s="68" t="s">
        <v>29</v>
      </c>
      <c r="B41" s="12"/>
      <c r="C41" s="28">
        <v>3000000</v>
      </c>
      <c r="D41" s="18"/>
      <c r="E41" s="20"/>
      <c r="F41" s="20">
        <v>150108.04999999999</v>
      </c>
      <c r="G41" s="96">
        <v>60000</v>
      </c>
      <c r="H41" s="96">
        <v>132526</v>
      </c>
      <c r="I41" s="96"/>
      <c r="J41" s="69">
        <f>E41+F41+G41+H41</f>
        <v>342634.05</v>
      </c>
    </row>
    <row r="42" spans="1:10" ht="15.75" thickBot="1" x14ac:dyDescent="0.3">
      <c r="A42" s="67" t="s">
        <v>30</v>
      </c>
      <c r="B42" s="12"/>
      <c r="C42" s="29"/>
      <c r="D42" s="29"/>
      <c r="E42" s="29"/>
      <c r="F42" s="29"/>
      <c r="G42" s="98"/>
      <c r="H42" s="98"/>
      <c r="I42" s="98"/>
      <c r="J42" s="76"/>
    </row>
    <row r="43" spans="1:10" ht="30.75" thickBot="1" x14ac:dyDescent="0.3">
      <c r="A43" s="68" t="s">
        <v>31</v>
      </c>
      <c r="B43" s="12"/>
      <c r="C43" s="5">
        <v>0</v>
      </c>
      <c r="D43" s="5"/>
      <c r="E43" s="5">
        <v>0</v>
      </c>
      <c r="F43" s="5"/>
      <c r="G43" s="97"/>
      <c r="H43" s="97"/>
      <c r="I43" s="97"/>
      <c r="J43" s="77">
        <f>SUM(E43:E43)</f>
        <v>0</v>
      </c>
    </row>
    <row r="44" spans="1:10" ht="30.75" thickBot="1" x14ac:dyDescent="0.3">
      <c r="A44" s="67" t="s">
        <v>32</v>
      </c>
      <c r="B44" s="12"/>
      <c r="C44" s="27">
        <f>SUM(C45:C50)</f>
        <v>35905000</v>
      </c>
      <c r="D44" s="27"/>
      <c r="E44" s="27">
        <f t="shared" ref="E44:J44" si="8">SUM(E45:E50)</f>
        <v>0</v>
      </c>
      <c r="F44" s="27">
        <f t="shared" si="8"/>
        <v>107733.06</v>
      </c>
      <c r="G44" s="27">
        <f t="shared" si="8"/>
        <v>0</v>
      </c>
      <c r="H44" s="27">
        <f t="shared" si="8"/>
        <v>2409568.5500000003</v>
      </c>
      <c r="I44" s="27">
        <f t="shared" si="8"/>
        <v>115486</v>
      </c>
      <c r="J44" s="75">
        <f t="shared" si="8"/>
        <v>2632787.6100000003</v>
      </c>
    </row>
    <row r="45" spans="1:10" x14ac:dyDescent="0.25">
      <c r="A45" s="68" t="s">
        <v>33</v>
      </c>
      <c r="B45" s="12"/>
      <c r="C45" s="42">
        <v>14200000</v>
      </c>
      <c r="D45" s="16"/>
      <c r="E45" s="5">
        <v>0</v>
      </c>
      <c r="F45" s="5">
        <v>28633.06</v>
      </c>
      <c r="G45" s="97"/>
      <c r="H45" s="97">
        <v>8014.14</v>
      </c>
      <c r="I45" s="97">
        <v>115486</v>
      </c>
      <c r="J45" s="69">
        <f>E45+F45+G45+H45+I45</f>
        <v>152133.20000000001</v>
      </c>
    </row>
    <row r="46" spans="1:10" ht="45" x14ac:dyDescent="0.25">
      <c r="A46" s="68" t="s">
        <v>34</v>
      </c>
      <c r="B46" s="12"/>
      <c r="C46" s="26">
        <v>8000000</v>
      </c>
      <c r="D46" s="33"/>
      <c r="E46" s="33">
        <v>0</v>
      </c>
      <c r="F46" s="33"/>
      <c r="G46" s="96"/>
      <c r="H46" s="96">
        <v>2401554.41</v>
      </c>
      <c r="I46" s="96"/>
      <c r="J46" s="69">
        <f>E46+F46+G46+H46+I46</f>
        <v>2401554.41</v>
      </c>
    </row>
    <row r="47" spans="1:10" ht="30" x14ac:dyDescent="0.25">
      <c r="A47" s="68" t="s">
        <v>35</v>
      </c>
      <c r="B47" s="12"/>
      <c r="C47" s="26">
        <v>11055000</v>
      </c>
      <c r="D47" s="33"/>
      <c r="E47" s="33">
        <v>0</v>
      </c>
      <c r="F47" s="33"/>
      <c r="G47" s="96"/>
      <c r="H47" s="96"/>
      <c r="I47" s="96"/>
      <c r="J47" s="69">
        <f>E47+F47+G47</f>
        <v>0</v>
      </c>
    </row>
    <row r="48" spans="1:10" ht="30.6" customHeight="1" x14ac:dyDescent="0.25">
      <c r="A48" s="68" t="s">
        <v>36</v>
      </c>
      <c r="B48" s="12"/>
      <c r="C48" s="26">
        <v>650000</v>
      </c>
      <c r="D48" s="33"/>
      <c r="E48" s="33">
        <v>0</v>
      </c>
      <c r="F48" s="33">
        <v>79100</v>
      </c>
      <c r="G48" s="96"/>
      <c r="H48" s="96"/>
      <c r="I48" s="96"/>
      <c r="J48" s="69">
        <f>E48+F48+G48+H48+I48</f>
        <v>79100</v>
      </c>
    </row>
    <row r="49" spans="1:10" ht="22.9" customHeight="1" x14ac:dyDescent="0.25">
      <c r="A49" s="68" t="s">
        <v>37</v>
      </c>
      <c r="B49" s="12"/>
      <c r="C49" s="26"/>
      <c r="D49" s="33"/>
      <c r="E49" s="33">
        <v>0</v>
      </c>
      <c r="F49" s="33"/>
      <c r="G49" s="96"/>
      <c r="H49" s="96"/>
      <c r="I49" s="96"/>
      <c r="J49" s="69">
        <f>E49+F49+G49+H49</f>
        <v>0</v>
      </c>
    </row>
    <row r="50" spans="1:10" ht="20.25" customHeight="1" thickBot="1" x14ac:dyDescent="0.3">
      <c r="A50" s="68" t="s">
        <v>38</v>
      </c>
      <c r="B50" s="12"/>
      <c r="C50" s="26">
        <v>2000000</v>
      </c>
      <c r="D50" s="33"/>
      <c r="E50" s="33">
        <v>0</v>
      </c>
      <c r="F50" s="33"/>
      <c r="G50" s="96"/>
      <c r="H50" s="96"/>
      <c r="I50" s="96"/>
      <c r="J50" s="69">
        <f>E50+F50+G50+H50</f>
        <v>0</v>
      </c>
    </row>
    <row r="51" spans="1:10" ht="15.75" thickBot="1" x14ac:dyDescent="0.3">
      <c r="A51" s="67" t="s">
        <v>39</v>
      </c>
      <c r="B51" s="12"/>
      <c r="C51" s="43">
        <f t="shared" ref="C51:E51" si="9">SUM(C52:C55)</f>
        <v>0</v>
      </c>
      <c r="D51" s="43"/>
      <c r="E51" s="43">
        <f t="shared" si="9"/>
        <v>0</v>
      </c>
      <c r="G51" s="43">
        <f>SUM(F52:F55)</f>
        <v>0</v>
      </c>
      <c r="H51" s="43">
        <f>SUM(G52:G55)</f>
        <v>0</v>
      </c>
      <c r="I51" s="43"/>
      <c r="J51" s="43">
        <f>SUM(J52:J55)</f>
        <v>0</v>
      </c>
    </row>
    <row r="52" spans="1:10" x14ac:dyDescent="0.25">
      <c r="A52" s="68" t="s">
        <v>40</v>
      </c>
      <c r="B52" s="12"/>
      <c r="C52" s="20">
        <v>0</v>
      </c>
      <c r="D52" s="20"/>
      <c r="E52" s="20">
        <v>0</v>
      </c>
      <c r="F52" s="20"/>
      <c r="G52" s="96"/>
      <c r="H52" s="96"/>
      <c r="I52" s="96"/>
      <c r="J52" s="69">
        <f>E52+F52+G52</f>
        <v>0</v>
      </c>
    </row>
    <row r="53" spans="1:10" x14ac:dyDescent="0.25">
      <c r="A53" s="68" t="s">
        <v>41</v>
      </c>
      <c r="B53" s="12"/>
      <c r="C53" s="33">
        <v>0</v>
      </c>
      <c r="D53" s="33"/>
      <c r="E53" s="33">
        <v>0</v>
      </c>
      <c r="F53" s="33"/>
      <c r="G53" s="99"/>
      <c r="H53" s="96"/>
      <c r="I53" s="96"/>
      <c r="J53" s="69">
        <f>E53+F53+G53</f>
        <v>0</v>
      </c>
    </row>
    <row r="54" spans="1:10" x14ac:dyDescent="0.25">
      <c r="A54" s="79" t="s">
        <v>42</v>
      </c>
      <c r="B54" s="17"/>
      <c r="C54" s="20">
        <v>0</v>
      </c>
      <c r="D54" s="20"/>
      <c r="E54" s="20">
        <v>0</v>
      </c>
      <c r="F54" s="20"/>
      <c r="G54" s="96"/>
      <c r="H54" s="96"/>
      <c r="I54" s="96"/>
      <c r="J54" s="69">
        <f>E54+F54+G54</f>
        <v>0</v>
      </c>
    </row>
    <row r="55" spans="1:10" ht="45.75" thickBot="1" x14ac:dyDescent="0.3">
      <c r="A55" s="74" t="s">
        <v>43</v>
      </c>
      <c r="B55" s="22"/>
      <c r="C55" s="24">
        <v>0</v>
      </c>
      <c r="D55" s="24"/>
      <c r="E55" s="24">
        <v>0</v>
      </c>
      <c r="F55" s="24"/>
      <c r="G55" s="100"/>
      <c r="H55" s="97"/>
      <c r="I55" s="97"/>
      <c r="J55" s="69">
        <f>E55+F55+G55</f>
        <v>0</v>
      </c>
    </row>
    <row r="56" spans="1:10" ht="45.75" customHeight="1" thickBot="1" x14ac:dyDescent="0.3">
      <c r="A56" s="67" t="s">
        <v>44</v>
      </c>
      <c r="B56" s="12"/>
      <c r="C56" s="43">
        <f>SUM(C57:C58)</f>
        <v>185550350</v>
      </c>
      <c r="D56" s="43"/>
      <c r="E56" s="43">
        <f t="shared" ref="E56" si="10">SUM(E57:E58)</f>
        <v>5712908.6799999997</v>
      </c>
      <c r="F56" s="43">
        <f>SUM(F57:F58)</f>
        <v>3775100</v>
      </c>
      <c r="G56" s="43">
        <f>SUM(G57:G58)</f>
        <v>4879986.0599999996</v>
      </c>
      <c r="H56" s="43">
        <f>SUM(H57:H58)</f>
        <v>4572200</v>
      </c>
      <c r="I56" s="43">
        <f>SUM(I57:I58)</f>
        <v>4339706.7</v>
      </c>
      <c r="J56" s="78">
        <f>SUM(J57:J58)</f>
        <v>23279901.439999998</v>
      </c>
    </row>
    <row r="57" spans="1:10" ht="45.75" customHeight="1" x14ac:dyDescent="0.25">
      <c r="A57" s="68" t="s">
        <v>45</v>
      </c>
      <c r="B57" s="12"/>
      <c r="C57" s="20">
        <v>185550350</v>
      </c>
      <c r="D57" s="20"/>
      <c r="E57" s="20">
        <v>5712908.6799999997</v>
      </c>
      <c r="F57" s="20">
        <v>3775100</v>
      </c>
      <c r="G57" s="96">
        <v>4879986.0599999996</v>
      </c>
      <c r="H57" s="96">
        <v>4572200</v>
      </c>
      <c r="I57" s="96">
        <v>4339706.7</v>
      </c>
      <c r="J57" s="69">
        <f>E57+F57+G57+H57+I57</f>
        <v>23279901.439999998</v>
      </c>
    </row>
    <row r="58" spans="1:10" ht="45.75" thickBot="1" x14ac:dyDescent="0.3">
      <c r="A58" s="68" t="s">
        <v>46</v>
      </c>
      <c r="B58" s="12"/>
      <c r="C58" s="5">
        <v>0</v>
      </c>
      <c r="D58" s="5"/>
      <c r="E58" s="5">
        <v>0</v>
      </c>
      <c r="F58" s="5"/>
      <c r="G58" s="97"/>
      <c r="H58" s="97"/>
      <c r="I58" s="97"/>
      <c r="J58" s="69">
        <f>E58+F58+G58</f>
        <v>0</v>
      </c>
    </row>
    <row r="59" spans="1:10" ht="15.75" thickBot="1" x14ac:dyDescent="0.3">
      <c r="A59" s="67" t="s">
        <v>47</v>
      </c>
      <c r="B59" s="12"/>
      <c r="C59" s="43">
        <f t="shared" ref="C59" si="11">SUM(C60:C62)</f>
        <v>0</v>
      </c>
      <c r="D59" s="43"/>
      <c r="E59" s="43">
        <f t="shared" ref="E59:J59" si="12">SUM(E60:E62)</f>
        <v>0</v>
      </c>
      <c r="F59" s="43">
        <f t="shared" si="12"/>
        <v>0</v>
      </c>
      <c r="G59" s="43">
        <f>SUM(G60:G62)</f>
        <v>0</v>
      </c>
      <c r="H59" s="55"/>
      <c r="I59" s="55"/>
      <c r="J59" s="78">
        <f t="shared" si="12"/>
        <v>0</v>
      </c>
    </row>
    <row r="60" spans="1:10" x14ac:dyDescent="0.25">
      <c r="A60" s="70" t="s">
        <v>48</v>
      </c>
      <c r="B60" s="12"/>
      <c r="C60" s="20">
        <v>0</v>
      </c>
      <c r="D60" s="20"/>
      <c r="E60" s="20">
        <v>0</v>
      </c>
      <c r="F60" s="20"/>
      <c r="G60" s="96"/>
      <c r="H60" s="96"/>
      <c r="I60" s="96"/>
      <c r="J60" s="69">
        <f>E60+F60+G60</f>
        <v>0</v>
      </c>
    </row>
    <row r="61" spans="1:10" x14ac:dyDescent="0.25">
      <c r="A61" s="70" t="s">
        <v>49</v>
      </c>
      <c r="B61" s="12"/>
      <c r="C61" s="33">
        <v>0</v>
      </c>
      <c r="D61" s="33"/>
      <c r="E61" s="33">
        <v>0</v>
      </c>
      <c r="F61" s="33"/>
      <c r="G61" s="99"/>
      <c r="H61" s="96"/>
      <c r="I61" s="96"/>
      <c r="J61" s="69">
        <f>E61+F61+G61</f>
        <v>0</v>
      </c>
    </row>
    <row r="62" spans="1:10" ht="30.75" thickBot="1" x14ac:dyDescent="0.3">
      <c r="A62" s="68" t="s">
        <v>50</v>
      </c>
      <c r="B62" s="12"/>
      <c r="C62" s="24">
        <v>0</v>
      </c>
      <c r="D62" s="24"/>
      <c r="E62" s="24">
        <v>0</v>
      </c>
      <c r="F62" s="24"/>
      <c r="G62" s="100"/>
      <c r="H62" s="97"/>
      <c r="I62" s="97"/>
      <c r="J62" s="69">
        <f>E62+F62+G62</f>
        <v>0</v>
      </c>
    </row>
    <row r="63" spans="1:10" ht="15.75" thickBot="1" x14ac:dyDescent="0.3">
      <c r="A63" s="80" t="s">
        <v>51</v>
      </c>
      <c r="B63" s="14"/>
      <c r="C63" s="29">
        <f>+C13+C56</f>
        <v>365104694</v>
      </c>
      <c r="D63" s="29"/>
      <c r="E63" s="29">
        <f t="shared" ref="E63:J63" si="13">+E13+E56</f>
        <v>12266181.829999998</v>
      </c>
      <c r="F63" s="29">
        <f t="shared" si="13"/>
        <v>8739094.9100000001</v>
      </c>
      <c r="G63" s="29">
        <f t="shared" si="13"/>
        <v>9645536.6499999985</v>
      </c>
      <c r="H63" s="29">
        <f t="shared" si="13"/>
        <v>13145415.290000001</v>
      </c>
      <c r="I63" s="29">
        <f t="shared" si="13"/>
        <v>9717328.5500000007</v>
      </c>
      <c r="J63" s="76">
        <f t="shared" si="13"/>
        <v>53513557.230000004</v>
      </c>
    </row>
    <row r="64" spans="1:10" ht="15.75" thickBot="1" x14ac:dyDescent="0.3">
      <c r="A64" s="71"/>
      <c r="B64" s="12"/>
      <c r="C64" s="44"/>
      <c r="D64" s="16"/>
      <c r="E64" s="5"/>
      <c r="F64" s="5"/>
      <c r="G64" s="97"/>
      <c r="H64" s="97"/>
      <c r="I64" s="97"/>
      <c r="J64" s="69">
        <f>E64+F64+G64</f>
        <v>0</v>
      </c>
    </row>
    <row r="65" spans="1:10" ht="15.75" thickBot="1" x14ac:dyDescent="0.3">
      <c r="A65" s="81" t="s">
        <v>52</v>
      </c>
      <c r="B65" s="15"/>
      <c r="C65" s="29"/>
      <c r="D65" s="45"/>
      <c r="E65" s="45">
        <v>0</v>
      </c>
      <c r="F65" s="45"/>
      <c r="G65" s="101"/>
      <c r="H65" s="101"/>
      <c r="I65" s="101"/>
      <c r="J65" s="82">
        <v>0</v>
      </c>
    </row>
    <row r="66" spans="1:10" ht="30" x14ac:dyDescent="0.25">
      <c r="A66" s="67" t="s">
        <v>53</v>
      </c>
      <c r="B66" s="12"/>
      <c r="C66" s="28">
        <v>0</v>
      </c>
      <c r="D66" s="25"/>
      <c r="E66" s="25">
        <v>0</v>
      </c>
      <c r="F66" s="25"/>
      <c r="G66" s="102"/>
      <c r="H66" s="102"/>
      <c r="I66" s="102"/>
      <c r="J66" s="69">
        <f t="shared" ref="J66:J73" si="14">E66+F66+G66</f>
        <v>0</v>
      </c>
    </row>
    <row r="67" spans="1:10" ht="30" x14ac:dyDescent="0.25">
      <c r="A67" s="68" t="s">
        <v>54</v>
      </c>
      <c r="B67" s="12"/>
      <c r="C67" s="26">
        <v>0</v>
      </c>
      <c r="D67" s="35"/>
      <c r="E67" s="35">
        <v>0</v>
      </c>
      <c r="F67" s="35"/>
      <c r="G67" s="103"/>
      <c r="H67" s="102"/>
      <c r="I67" s="102"/>
      <c r="J67" s="69">
        <f t="shared" si="14"/>
        <v>0</v>
      </c>
    </row>
    <row r="68" spans="1:10" ht="30.75" thickBot="1" x14ac:dyDescent="0.3">
      <c r="A68" s="68" t="s">
        <v>55</v>
      </c>
      <c r="B68" s="12"/>
      <c r="C68" s="46"/>
      <c r="D68" s="6"/>
      <c r="E68" s="6">
        <v>0</v>
      </c>
      <c r="F68" s="6"/>
      <c r="G68" s="104"/>
      <c r="H68" s="104"/>
      <c r="I68" s="104"/>
      <c r="J68" s="69">
        <f t="shared" si="14"/>
        <v>0</v>
      </c>
    </row>
    <row r="69" spans="1:10" ht="15.75" thickBot="1" x14ac:dyDescent="0.3">
      <c r="A69" s="67" t="s">
        <v>56</v>
      </c>
      <c r="C69" s="47">
        <v>0</v>
      </c>
      <c r="D69" s="45"/>
      <c r="E69" s="45">
        <v>0</v>
      </c>
      <c r="F69" s="6"/>
      <c r="G69" s="104"/>
      <c r="H69" s="104"/>
      <c r="I69" s="104"/>
      <c r="J69" s="69">
        <f t="shared" si="14"/>
        <v>0</v>
      </c>
    </row>
    <row r="70" spans="1:10" x14ac:dyDescent="0.25">
      <c r="A70" s="70" t="s">
        <v>57</v>
      </c>
      <c r="B70" s="12"/>
      <c r="C70" s="42">
        <v>0</v>
      </c>
      <c r="D70" s="6"/>
      <c r="E70" s="6">
        <v>0</v>
      </c>
      <c r="F70" s="6"/>
      <c r="G70" s="104"/>
      <c r="H70" s="104"/>
      <c r="I70" s="104"/>
      <c r="J70" s="69">
        <f t="shared" si="14"/>
        <v>0</v>
      </c>
    </row>
    <row r="71" spans="1:10" x14ac:dyDescent="0.25">
      <c r="A71" s="70" t="s">
        <v>58</v>
      </c>
      <c r="C71" s="48"/>
      <c r="D71" s="35"/>
      <c r="E71" s="35">
        <v>0</v>
      </c>
      <c r="F71" s="35"/>
      <c r="G71" s="103"/>
      <c r="H71" s="102"/>
      <c r="I71" s="102"/>
      <c r="J71" s="69">
        <f t="shared" si="14"/>
        <v>0</v>
      </c>
    </row>
    <row r="72" spans="1:10" x14ac:dyDescent="0.25">
      <c r="A72" s="70"/>
      <c r="C72" s="50">
        <v>0</v>
      </c>
      <c r="D72" s="49"/>
      <c r="E72" s="6"/>
      <c r="F72" s="8"/>
      <c r="G72" s="8"/>
      <c r="H72" s="8"/>
      <c r="I72" s="8"/>
      <c r="J72" s="69">
        <f t="shared" si="14"/>
        <v>0</v>
      </c>
    </row>
    <row r="73" spans="1:10" ht="15.75" thickBot="1" x14ac:dyDescent="0.3">
      <c r="A73" s="70"/>
      <c r="C73" s="51"/>
      <c r="D73" s="6"/>
      <c r="E73" s="6"/>
      <c r="F73" s="6"/>
      <c r="G73" s="104"/>
      <c r="H73" s="104"/>
      <c r="I73" s="104"/>
      <c r="J73" s="69">
        <f t="shared" si="14"/>
        <v>0</v>
      </c>
    </row>
    <row r="74" spans="1:10" ht="15.75" thickBot="1" x14ac:dyDescent="0.3">
      <c r="A74" s="83" t="s">
        <v>59</v>
      </c>
      <c r="C74" s="52"/>
      <c r="D74" s="45"/>
      <c r="E74" s="45">
        <v>0</v>
      </c>
      <c r="F74" s="45"/>
      <c r="G74" s="101"/>
      <c r="H74" s="101"/>
      <c r="I74" s="101"/>
      <c r="J74" s="84">
        <v>0</v>
      </c>
    </row>
    <row r="75" spans="1:10" ht="30.75" thickBot="1" x14ac:dyDescent="0.3">
      <c r="A75" s="68" t="s">
        <v>60</v>
      </c>
      <c r="B75" s="12"/>
      <c r="C75" s="54">
        <v>0</v>
      </c>
      <c r="D75" s="54"/>
      <c r="E75" s="54">
        <v>0</v>
      </c>
      <c r="F75" s="54"/>
      <c r="G75" s="105"/>
      <c r="H75" s="107"/>
      <c r="I75" s="107"/>
      <c r="J75" s="84">
        <v>0</v>
      </c>
    </row>
    <row r="76" spans="1:10" ht="15.75" thickTop="1" x14ac:dyDescent="0.25">
      <c r="A76" s="80" t="s">
        <v>61</v>
      </c>
      <c r="B76" s="14"/>
      <c r="C76" s="53">
        <v>0</v>
      </c>
      <c r="D76" s="53"/>
      <c r="E76" s="53">
        <v>0</v>
      </c>
      <c r="F76" s="53">
        <v>0</v>
      </c>
      <c r="G76" s="53">
        <v>0</v>
      </c>
      <c r="H76" s="53">
        <v>0</v>
      </c>
      <c r="I76" s="108"/>
      <c r="J76" s="85">
        <v>0</v>
      </c>
    </row>
    <row r="77" spans="1:10" x14ac:dyDescent="0.25">
      <c r="A77" s="86"/>
      <c r="B77" s="17"/>
      <c r="C77" s="18"/>
      <c r="D77" s="19"/>
      <c r="E77" s="21"/>
      <c r="F77" s="21"/>
      <c r="G77" s="106"/>
      <c r="H77" s="106"/>
      <c r="I77" s="106"/>
      <c r="J77" s="87"/>
    </row>
    <row r="78" spans="1:10" ht="21" customHeight="1" thickBot="1" x14ac:dyDescent="0.3">
      <c r="A78" s="88" t="s">
        <v>62</v>
      </c>
      <c r="B78" s="89"/>
      <c r="C78" s="90">
        <f t="shared" ref="C78:I78" si="15">+C63+C76</f>
        <v>365104694</v>
      </c>
      <c r="D78" s="90">
        <f t="shared" si="15"/>
        <v>0</v>
      </c>
      <c r="E78" s="90">
        <f t="shared" si="15"/>
        <v>12266181.829999998</v>
      </c>
      <c r="F78" s="90">
        <f t="shared" si="15"/>
        <v>8739094.9100000001</v>
      </c>
      <c r="G78" s="90">
        <f t="shared" si="15"/>
        <v>9645536.6499999985</v>
      </c>
      <c r="H78" s="90">
        <f t="shared" si="15"/>
        <v>13145415.290000001</v>
      </c>
      <c r="I78" s="90">
        <f t="shared" si="15"/>
        <v>9717328.5500000007</v>
      </c>
      <c r="J78" s="91">
        <f>+J63+J76</f>
        <v>53513557.230000004</v>
      </c>
    </row>
    <row r="79" spans="1:10" x14ac:dyDescent="0.25">
      <c r="A79" s="7" t="s">
        <v>67</v>
      </c>
      <c r="J79" s="8"/>
    </row>
    <row r="80" spans="1:10" x14ac:dyDescent="0.25">
      <c r="A80" s="1" t="s">
        <v>68</v>
      </c>
      <c r="E80" s="2"/>
      <c r="F80" s="2"/>
      <c r="G80" s="2"/>
      <c r="H80" s="2"/>
      <c r="I80" s="2"/>
      <c r="J80" s="2"/>
    </row>
    <row r="81" spans="1:10" x14ac:dyDescent="0.25">
      <c r="A81" s="1" t="s">
        <v>69</v>
      </c>
      <c r="E81" s="8"/>
      <c r="F81" s="8"/>
      <c r="G81" s="8"/>
      <c r="H81" s="8"/>
      <c r="I81" s="8"/>
      <c r="J81" s="8"/>
    </row>
    <row r="82" spans="1:10" x14ac:dyDescent="0.25">
      <c r="A82" s="1" t="s">
        <v>70</v>
      </c>
    </row>
    <row r="83" spans="1:10" x14ac:dyDescent="0.25">
      <c r="A83" s="1" t="s">
        <v>71</v>
      </c>
    </row>
    <row r="84" spans="1:10" x14ac:dyDescent="0.25">
      <c r="A84" s="1" t="s">
        <v>72</v>
      </c>
    </row>
    <row r="85" spans="1:10" x14ac:dyDescent="0.25">
      <c r="A85" s="1"/>
    </row>
    <row r="86" spans="1:10" x14ac:dyDescent="0.25">
      <c r="A86" s="1"/>
    </row>
    <row r="87" spans="1:10" x14ac:dyDescent="0.25">
      <c r="A87" s="1"/>
    </row>
    <row r="88" spans="1:10" x14ac:dyDescent="0.25">
      <c r="A88" s="1"/>
    </row>
    <row r="89" spans="1:10" x14ac:dyDescent="0.25">
      <c r="A89" s="1"/>
    </row>
    <row r="90" spans="1:10" x14ac:dyDescent="0.25">
      <c r="A90" s="1"/>
    </row>
    <row r="91" spans="1:10" x14ac:dyDescent="0.25">
      <c r="A91" s="1"/>
    </row>
    <row r="92" spans="1:10" x14ac:dyDescent="0.25">
      <c r="A92" s="1"/>
    </row>
    <row r="93" spans="1:10" x14ac:dyDescent="0.25">
      <c r="A93" s="1"/>
    </row>
    <row r="94" spans="1:10" x14ac:dyDescent="0.25">
      <c r="A94" s="1"/>
    </row>
    <row r="95" spans="1:10" x14ac:dyDescent="0.25">
      <c r="A95" s="1"/>
    </row>
    <row r="96" spans="1:10" x14ac:dyDescent="0.25">
      <c r="A96" s="1"/>
    </row>
  </sheetData>
  <mergeCells count="6">
    <mergeCell ref="E10:J10"/>
    <mergeCell ref="A6:J6"/>
    <mergeCell ref="A5:J5"/>
    <mergeCell ref="A7:J7"/>
    <mergeCell ref="A8:J8"/>
    <mergeCell ref="A9:J9"/>
  </mergeCells>
  <printOptions horizontalCentered="1"/>
  <pageMargins left="0" right="0" top="0.19685039370078741" bottom="0.19685039370078741" header="0.31496062992125984" footer="0.31496062992125984"/>
  <pageSetup scale="81" fitToHeight="0" orientation="landscape" r:id="rId1"/>
  <headerFooter>
    <oddFooter>Página &amp;P</oddFooter>
  </headerFooter>
  <rowBreaks count="3" manualBreakCount="3">
    <brk id="37" max="5" man="1"/>
    <brk id="44" max="5" man="1"/>
    <brk id="61" max="5" man="1"/>
  </rowBreaks>
  <ignoredErrors>
    <ignoredError sqref="E51 E5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Plantilla Ejecución </vt:lpstr>
      <vt:lpstr>'Plantilla Ejecución '!Área_de_impresión</vt:lpstr>
      <vt:lpstr>'Plantilla Ejecución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Natalie Souffront</dc:creator>
  <cp:keywords/>
  <dc:description/>
  <cp:lastModifiedBy>Jose Benjamin Caminero</cp:lastModifiedBy>
  <cp:revision/>
  <cp:lastPrinted>2024-06-24T18:51:29Z</cp:lastPrinted>
  <dcterms:created xsi:type="dcterms:W3CDTF">2018-04-17T18:57:16Z</dcterms:created>
  <dcterms:modified xsi:type="dcterms:W3CDTF">2024-06-24T18:52:18Z</dcterms:modified>
  <cp:category/>
  <cp:contentStatus/>
</cp:coreProperties>
</file>