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D:\2023\TRANSPARENCIA\FINANZAS\Presupuesto\"/>
    </mc:Choice>
  </mc:AlternateContent>
  <xr:revisionPtr revIDLastSave="0" documentId="13_ncr:1_{DC3DE2FC-FA10-46A1-AD33-21470821BDD9}" xr6:coauthVersionLast="47" xr6:coauthVersionMax="47" xr10:uidLastSave="{00000000-0000-0000-0000-000000000000}"/>
  <bookViews>
    <workbookView xWindow="-120" yWindow="-120" windowWidth="20730" windowHeight="11160" xr2:uid="{00000000-000D-0000-FFFF-FFFF00000000}"/>
  </bookViews>
  <sheets>
    <sheet name="Estructura Programática" sheetId="1" r:id="rId1"/>
    <sheet name="Definiciones" sheetId="4" r:id="rId2"/>
    <sheet name="Datos" sheetId="12" state="hidden" r:id="rId3"/>
    <sheet name="Estructura Vigente" sheetId="11" state="hidden" r:id="rId4"/>
    <sheet name="Historial de Cambios" sheetId="10" state="hidden" r:id="rId5"/>
    <sheet name="Validacion datos" sheetId="5" state="hidden" r:id="rId6"/>
  </sheets>
  <externalReferences>
    <externalReference r:id="rId7"/>
  </externalReferences>
  <definedNames>
    <definedName name="_xlnm.Print_Area" localSheetId="0">'Estructura Programática'!$A$1:$Q$59</definedName>
    <definedName name="_xlnm.Print_Area" localSheetId="4">'Historial de Cambios'!$A$1:$F$46</definedName>
    <definedName name="_xlnm.Print_Titles" localSheetId="4">'Historial de Cambios'!$1:$7</definedName>
  </definedNames>
  <calcPr calcId="191029"/>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 i="12" l="1"/>
  <c r="J38" i="12"/>
  <c r="I38" i="12"/>
  <c r="H38" i="12"/>
  <c r="F38" i="12"/>
  <c r="E38" i="12"/>
  <c r="D38" i="12"/>
  <c r="B38" i="12"/>
  <c r="L272" i="12" l="1"/>
  <c r="J272" i="12"/>
  <c r="H272" i="12"/>
  <c r="F272" i="12"/>
  <c r="D272" i="12"/>
  <c r="B272" i="12"/>
  <c r="L271" i="12"/>
  <c r="J271" i="12"/>
  <c r="H271" i="12"/>
  <c r="F271" i="12"/>
  <c r="D271" i="12"/>
  <c r="B271" i="12"/>
  <c r="L270" i="12"/>
  <c r="J270" i="12"/>
  <c r="H270" i="12"/>
  <c r="F270" i="12"/>
  <c r="D270" i="12"/>
  <c r="B270" i="12"/>
  <c r="L269" i="12"/>
  <c r="J269" i="12"/>
  <c r="H269" i="12"/>
  <c r="F269" i="12"/>
  <c r="D269" i="12"/>
  <c r="B269" i="12"/>
  <c r="L268" i="12"/>
  <c r="J268" i="12"/>
  <c r="H268" i="12"/>
  <c r="F268" i="12"/>
  <c r="D268" i="12"/>
  <c r="B268" i="12"/>
  <c r="L267" i="12"/>
  <c r="J267" i="12"/>
  <c r="H267" i="12"/>
  <c r="F267" i="12"/>
  <c r="D267" i="12"/>
  <c r="B267" i="12"/>
  <c r="L266" i="12"/>
  <c r="J266" i="12"/>
  <c r="H266" i="12"/>
  <c r="F266" i="12"/>
  <c r="D266" i="12"/>
  <c r="B266" i="12"/>
  <c r="L265" i="12"/>
  <c r="J265" i="12"/>
  <c r="H265" i="12"/>
  <c r="F265" i="12"/>
  <c r="D265" i="12"/>
  <c r="B265" i="12"/>
  <c r="L264" i="12"/>
  <c r="J264" i="12"/>
  <c r="H264" i="12"/>
  <c r="F264" i="12"/>
  <c r="D264" i="12"/>
  <c r="B264" i="12"/>
  <c r="L263" i="12"/>
  <c r="J263" i="12"/>
  <c r="H263" i="12"/>
  <c r="F263" i="12"/>
  <c r="D263" i="12"/>
  <c r="B263" i="12"/>
  <c r="L262" i="12"/>
  <c r="J262" i="12"/>
  <c r="H262" i="12"/>
  <c r="F262" i="12"/>
  <c r="D262" i="12"/>
  <c r="B262" i="12"/>
  <c r="L261" i="12"/>
  <c r="J261" i="12"/>
  <c r="H261" i="12"/>
  <c r="F261" i="12"/>
  <c r="D261" i="12"/>
  <c r="B261" i="12"/>
  <c r="L260" i="12"/>
  <c r="J260" i="12"/>
  <c r="H260" i="12"/>
  <c r="F260" i="12"/>
  <c r="D260" i="12"/>
  <c r="B260" i="12"/>
  <c r="L259" i="12"/>
  <c r="J259" i="12"/>
  <c r="H259" i="12"/>
  <c r="F259" i="12"/>
  <c r="D259" i="12"/>
  <c r="B259" i="12"/>
  <c r="L258" i="12"/>
  <c r="J258" i="12"/>
  <c r="H258" i="12"/>
  <c r="F258" i="12"/>
  <c r="D258" i="12"/>
  <c r="B258" i="12"/>
  <c r="L257" i="12"/>
  <c r="J257" i="12"/>
  <c r="H257" i="12"/>
  <c r="F257" i="12"/>
  <c r="D257" i="12"/>
  <c r="B257" i="12"/>
  <c r="L256" i="12"/>
  <c r="J256" i="12"/>
  <c r="H256" i="12"/>
  <c r="F256" i="12"/>
  <c r="D256" i="12"/>
  <c r="B256" i="12"/>
  <c r="L255" i="12"/>
  <c r="J255" i="12"/>
  <c r="H255" i="12"/>
  <c r="F255" i="12"/>
  <c r="D255" i="12"/>
  <c r="B255" i="12"/>
  <c r="L254" i="12"/>
  <c r="J254" i="12"/>
  <c r="H254" i="12"/>
  <c r="F254" i="12"/>
  <c r="D254" i="12"/>
  <c r="B254" i="12"/>
  <c r="L253" i="12"/>
  <c r="J253" i="12"/>
  <c r="H253" i="12"/>
  <c r="F253" i="12"/>
  <c r="D253" i="12"/>
  <c r="B253" i="12"/>
  <c r="L252" i="12"/>
  <c r="J252" i="12"/>
  <c r="H252" i="12"/>
  <c r="F252" i="12"/>
  <c r="D252" i="12"/>
  <c r="B252" i="12"/>
  <c r="L251" i="12"/>
  <c r="J251" i="12"/>
  <c r="H251" i="12"/>
  <c r="F251" i="12"/>
  <c r="D251" i="12"/>
  <c r="B251" i="12"/>
  <c r="L250" i="12"/>
  <c r="J250" i="12"/>
  <c r="H250" i="12"/>
  <c r="F250" i="12"/>
  <c r="D250" i="12"/>
  <c r="B250" i="12"/>
  <c r="L249" i="12"/>
  <c r="J249" i="12"/>
  <c r="H249" i="12"/>
  <c r="F249" i="12"/>
  <c r="D249" i="12"/>
  <c r="B249" i="12"/>
  <c r="L248" i="12"/>
  <c r="J248" i="12"/>
  <c r="H248" i="12"/>
  <c r="F248" i="12"/>
  <c r="D248" i="12"/>
  <c r="B248" i="12"/>
  <c r="L247" i="12"/>
  <c r="J247" i="12"/>
  <c r="H247" i="12"/>
  <c r="F247" i="12"/>
  <c r="D247" i="12"/>
  <c r="B247" i="12"/>
  <c r="L246" i="12"/>
  <c r="J246" i="12"/>
  <c r="H246" i="12"/>
  <c r="F246" i="12"/>
  <c r="D246" i="12"/>
  <c r="B246" i="12"/>
  <c r="L245" i="12"/>
  <c r="J245" i="12"/>
  <c r="H245" i="12"/>
  <c r="F245" i="12"/>
  <c r="D245" i="12"/>
  <c r="B245" i="12"/>
  <c r="L244" i="12"/>
  <c r="J244" i="12"/>
  <c r="H244" i="12"/>
  <c r="F244" i="12"/>
  <c r="D244" i="12"/>
  <c r="B244" i="12"/>
  <c r="L243" i="12"/>
  <c r="J243" i="12"/>
  <c r="H243" i="12"/>
  <c r="F243" i="12"/>
  <c r="D243" i="12"/>
  <c r="B243" i="12"/>
  <c r="L242" i="12"/>
  <c r="J242" i="12"/>
  <c r="H242" i="12"/>
  <c r="F242" i="12"/>
  <c r="D242" i="12"/>
  <c r="B242" i="12"/>
  <c r="L241" i="12"/>
  <c r="J241" i="12"/>
  <c r="H241" i="12"/>
  <c r="F241" i="12"/>
  <c r="D241" i="12"/>
  <c r="B241" i="12"/>
  <c r="L240" i="12"/>
  <c r="J240" i="12"/>
  <c r="H240" i="12"/>
  <c r="F240" i="12"/>
  <c r="D240" i="12"/>
  <c r="B240" i="12"/>
  <c r="L239" i="12"/>
  <c r="J239" i="12"/>
  <c r="H239" i="12"/>
  <c r="F239" i="12"/>
  <c r="D239" i="12"/>
  <c r="B239" i="12"/>
  <c r="L238" i="12"/>
  <c r="J238" i="12"/>
  <c r="H238" i="12"/>
  <c r="F238" i="12"/>
  <c r="D238" i="12"/>
  <c r="B238" i="12"/>
  <c r="L237" i="12"/>
  <c r="J237" i="12"/>
  <c r="H237" i="12"/>
  <c r="F237" i="12"/>
  <c r="D237" i="12"/>
  <c r="B237" i="12"/>
  <c r="L236" i="12"/>
  <c r="J236" i="12"/>
  <c r="H236" i="12"/>
  <c r="F236" i="12"/>
  <c r="D236" i="12"/>
  <c r="B236" i="12"/>
  <c r="L235" i="12"/>
  <c r="J235" i="12"/>
  <c r="H235" i="12"/>
  <c r="F235" i="12"/>
  <c r="D235" i="12"/>
  <c r="B235" i="12"/>
  <c r="L234" i="12"/>
  <c r="J234" i="12"/>
  <c r="H234" i="12"/>
  <c r="F234" i="12"/>
  <c r="D234" i="12"/>
  <c r="B234" i="12"/>
  <c r="L233" i="12"/>
  <c r="J233" i="12"/>
  <c r="H233" i="12"/>
  <c r="F233" i="12"/>
  <c r="D233" i="12"/>
  <c r="B233" i="12"/>
  <c r="L232" i="12"/>
  <c r="J232" i="12"/>
  <c r="H232" i="12"/>
  <c r="F232" i="12"/>
  <c r="D232" i="12"/>
  <c r="B232" i="12"/>
  <c r="L231" i="12"/>
  <c r="J231" i="12"/>
  <c r="H231" i="12"/>
  <c r="F231" i="12"/>
  <c r="D231" i="12"/>
  <c r="B231" i="12"/>
  <c r="L230" i="12"/>
  <c r="J230" i="12"/>
  <c r="H230" i="12"/>
  <c r="F230" i="12"/>
  <c r="D230" i="12"/>
  <c r="B230" i="12"/>
  <c r="L229" i="12"/>
  <c r="J229" i="12"/>
  <c r="H229" i="12"/>
  <c r="F229" i="12"/>
  <c r="D229" i="12"/>
  <c r="B229" i="12"/>
  <c r="L228" i="12"/>
  <c r="J228" i="12"/>
  <c r="H228" i="12"/>
  <c r="F228" i="12"/>
  <c r="D228" i="12"/>
  <c r="B228" i="12"/>
  <c r="L227" i="12"/>
  <c r="J227" i="12"/>
  <c r="H227" i="12"/>
  <c r="F227" i="12"/>
  <c r="D227" i="12"/>
  <c r="B227" i="12"/>
  <c r="L226" i="12"/>
  <c r="J226" i="12"/>
  <c r="H226" i="12"/>
  <c r="F226" i="12"/>
  <c r="D226" i="12"/>
  <c r="B226" i="12"/>
  <c r="L225" i="12"/>
  <c r="J225" i="12"/>
  <c r="H225" i="12"/>
  <c r="F225" i="12"/>
  <c r="D225" i="12"/>
  <c r="B225" i="12"/>
  <c r="L224" i="12"/>
  <c r="J224" i="12"/>
  <c r="H224" i="12"/>
  <c r="F224" i="12"/>
  <c r="D224" i="12"/>
  <c r="B224" i="12"/>
  <c r="L223" i="12"/>
  <c r="J223" i="12"/>
  <c r="H223" i="12"/>
  <c r="F223" i="12"/>
  <c r="D223" i="12"/>
  <c r="B223" i="12"/>
  <c r="L222" i="12"/>
  <c r="J222" i="12"/>
  <c r="H222" i="12"/>
  <c r="F222" i="12"/>
  <c r="D222" i="12"/>
  <c r="B222" i="12"/>
  <c r="L221" i="12"/>
  <c r="J221" i="12"/>
  <c r="H221" i="12"/>
  <c r="F221" i="12"/>
  <c r="D221" i="12"/>
  <c r="B221" i="12"/>
  <c r="L220" i="12"/>
  <c r="J220" i="12"/>
  <c r="H220" i="12"/>
  <c r="F220" i="12"/>
  <c r="D220" i="12"/>
  <c r="B220" i="12"/>
  <c r="L219" i="12"/>
  <c r="J219" i="12"/>
  <c r="H219" i="12"/>
  <c r="F219" i="12"/>
  <c r="D219" i="12"/>
  <c r="B219" i="12"/>
  <c r="L218" i="12"/>
  <c r="J218" i="12"/>
  <c r="H218" i="12"/>
  <c r="F218" i="12"/>
  <c r="D218" i="12"/>
  <c r="B218" i="12"/>
  <c r="L217" i="12"/>
  <c r="J217" i="12"/>
  <c r="H217" i="12"/>
  <c r="F217" i="12"/>
  <c r="D217" i="12"/>
  <c r="B217" i="12"/>
  <c r="L216" i="12"/>
  <c r="J216" i="12"/>
  <c r="H216" i="12"/>
  <c r="F216" i="12"/>
  <c r="D216" i="12"/>
  <c r="B216" i="12"/>
  <c r="L215" i="12"/>
  <c r="J215" i="12"/>
  <c r="H215" i="12"/>
  <c r="F215" i="12"/>
  <c r="D215" i="12"/>
  <c r="B215" i="12"/>
  <c r="L214" i="12"/>
  <c r="J214" i="12"/>
  <c r="H214" i="12"/>
  <c r="F214" i="12"/>
  <c r="D214" i="12"/>
  <c r="B214" i="12"/>
  <c r="L213" i="12"/>
  <c r="J213" i="12"/>
  <c r="H213" i="12"/>
  <c r="F213" i="12"/>
  <c r="D213" i="12"/>
  <c r="B213" i="12"/>
  <c r="L212" i="12"/>
  <c r="J212" i="12"/>
  <c r="H212" i="12"/>
  <c r="F212" i="12"/>
  <c r="D212" i="12"/>
  <c r="B212" i="12"/>
  <c r="L211" i="12"/>
  <c r="J211" i="12"/>
  <c r="H211" i="12"/>
  <c r="F211" i="12"/>
  <c r="D211" i="12"/>
  <c r="B211" i="12"/>
  <c r="L210" i="12"/>
  <c r="J210" i="12"/>
  <c r="H210" i="12"/>
  <c r="F210" i="12"/>
  <c r="D210" i="12"/>
  <c r="B210" i="12"/>
  <c r="L209" i="12"/>
  <c r="J209" i="12"/>
  <c r="H209" i="12"/>
  <c r="F209" i="12"/>
  <c r="D209" i="12"/>
  <c r="B209" i="12"/>
  <c r="L208" i="12"/>
  <c r="J208" i="12"/>
  <c r="H208" i="12"/>
  <c r="F208" i="12"/>
  <c r="D208" i="12"/>
  <c r="B208" i="12"/>
  <c r="L207" i="12"/>
  <c r="J207" i="12"/>
  <c r="H207" i="12"/>
  <c r="F207" i="12"/>
  <c r="D207" i="12"/>
  <c r="B207" i="12"/>
  <c r="E207" i="12" s="1"/>
  <c r="L206" i="12"/>
  <c r="J206" i="12"/>
  <c r="H206" i="12"/>
  <c r="F206" i="12"/>
  <c r="D206" i="12"/>
  <c r="B206" i="12"/>
  <c r="L205" i="12"/>
  <c r="J205" i="12"/>
  <c r="H205" i="12"/>
  <c r="F205" i="12"/>
  <c r="D205" i="12"/>
  <c r="B205" i="12"/>
  <c r="L204" i="12"/>
  <c r="J204" i="12"/>
  <c r="H204" i="12"/>
  <c r="F204" i="12"/>
  <c r="D204" i="12"/>
  <c r="B204" i="12"/>
  <c r="L203" i="12"/>
  <c r="J203" i="12"/>
  <c r="H203" i="12"/>
  <c r="F203" i="12"/>
  <c r="D203" i="12"/>
  <c r="B203" i="12"/>
  <c r="E203" i="12" s="1"/>
  <c r="L202" i="12"/>
  <c r="J202" i="12"/>
  <c r="H202" i="12"/>
  <c r="F202" i="12"/>
  <c r="D202" i="12"/>
  <c r="B202" i="12"/>
  <c r="L201" i="12"/>
  <c r="J201" i="12"/>
  <c r="H201" i="12"/>
  <c r="F201" i="12"/>
  <c r="D201" i="12"/>
  <c r="B201" i="12"/>
  <c r="L200" i="12"/>
  <c r="J200" i="12"/>
  <c r="H200" i="12"/>
  <c r="F200" i="12"/>
  <c r="D200" i="12"/>
  <c r="B200" i="12"/>
  <c r="L199" i="12"/>
  <c r="J199" i="12"/>
  <c r="H199" i="12"/>
  <c r="F199" i="12"/>
  <c r="D199" i="12"/>
  <c r="B199" i="12"/>
  <c r="E199" i="12" s="1"/>
  <c r="L198" i="12"/>
  <c r="J198" i="12"/>
  <c r="H198" i="12"/>
  <c r="F198" i="12"/>
  <c r="D198" i="12"/>
  <c r="B198" i="12"/>
  <c r="L197" i="12"/>
  <c r="J197" i="12"/>
  <c r="H197" i="12"/>
  <c r="F197" i="12"/>
  <c r="D197" i="12"/>
  <c r="B197" i="12"/>
  <c r="L196" i="12"/>
  <c r="J196" i="12"/>
  <c r="H196" i="12"/>
  <c r="F196" i="12"/>
  <c r="D196" i="12"/>
  <c r="B196" i="12"/>
  <c r="L195" i="12"/>
  <c r="J195" i="12"/>
  <c r="H195" i="12"/>
  <c r="F195" i="12"/>
  <c r="D195" i="12"/>
  <c r="B195" i="12"/>
  <c r="E195" i="12" s="1"/>
  <c r="L194" i="12"/>
  <c r="J194" i="12"/>
  <c r="H194" i="12"/>
  <c r="F194" i="12"/>
  <c r="D194" i="12"/>
  <c r="B194" i="12"/>
  <c r="L193" i="12"/>
  <c r="J193" i="12"/>
  <c r="H193" i="12"/>
  <c r="F193" i="12"/>
  <c r="D193" i="12"/>
  <c r="B193" i="12"/>
  <c r="L192" i="12"/>
  <c r="J192" i="12"/>
  <c r="H192" i="12"/>
  <c r="F192" i="12"/>
  <c r="D192" i="12"/>
  <c r="B192" i="12"/>
  <c r="L191" i="12"/>
  <c r="J191" i="12"/>
  <c r="H191" i="12"/>
  <c r="F191" i="12"/>
  <c r="D191" i="12"/>
  <c r="B191" i="12"/>
  <c r="E191" i="12" s="1"/>
  <c r="L190" i="12"/>
  <c r="J190" i="12"/>
  <c r="H190" i="12"/>
  <c r="F190" i="12"/>
  <c r="D190" i="12"/>
  <c r="B190" i="12"/>
  <c r="L189" i="12"/>
  <c r="J189" i="12"/>
  <c r="H189" i="12"/>
  <c r="F189" i="12"/>
  <c r="D189" i="12"/>
  <c r="B189" i="12"/>
  <c r="L188" i="12"/>
  <c r="J188" i="12"/>
  <c r="H188" i="12"/>
  <c r="F188" i="12"/>
  <c r="D188" i="12"/>
  <c r="B188" i="12"/>
  <c r="L187" i="12"/>
  <c r="J187" i="12"/>
  <c r="H187" i="12"/>
  <c r="F187" i="12"/>
  <c r="D187" i="12"/>
  <c r="B187" i="12"/>
  <c r="E187" i="12" s="1"/>
  <c r="L186" i="12"/>
  <c r="J186" i="12"/>
  <c r="H186" i="12"/>
  <c r="F186" i="12"/>
  <c r="D186" i="12"/>
  <c r="B186" i="12"/>
  <c r="E186" i="12" s="1"/>
  <c r="L185" i="12"/>
  <c r="J185" i="12"/>
  <c r="H185" i="12"/>
  <c r="F185" i="12"/>
  <c r="D185" i="12"/>
  <c r="B185" i="12"/>
  <c r="L184" i="12"/>
  <c r="J184" i="12"/>
  <c r="H184" i="12"/>
  <c r="F184" i="12"/>
  <c r="D184" i="12"/>
  <c r="B184" i="12"/>
  <c r="L183" i="12"/>
  <c r="J183" i="12"/>
  <c r="H183" i="12"/>
  <c r="F183" i="12"/>
  <c r="D183" i="12"/>
  <c r="B183" i="12"/>
  <c r="E183" i="12" s="1"/>
  <c r="L182" i="12"/>
  <c r="J182" i="12"/>
  <c r="H182" i="12"/>
  <c r="F182" i="12"/>
  <c r="D182" i="12"/>
  <c r="B182" i="12"/>
  <c r="E182" i="12" s="1"/>
  <c r="L181" i="12"/>
  <c r="J181" i="12"/>
  <c r="H181" i="12"/>
  <c r="F181" i="12"/>
  <c r="D181" i="12"/>
  <c r="B181" i="12"/>
  <c r="L180" i="12"/>
  <c r="J180" i="12"/>
  <c r="H180" i="12"/>
  <c r="F180" i="12"/>
  <c r="D180" i="12"/>
  <c r="B180" i="12"/>
  <c r="L179" i="12"/>
  <c r="J179" i="12"/>
  <c r="H179" i="12"/>
  <c r="F179" i="12"/>
  <c r="D179" i="12"/>
  <c r="B179" i="12"/>
  <c r="E179" i="12" s="1"/>
  <c r="L178" i="12"/>
  <c r="J178" i="12"/>
  <c r="H178" i="12"/>
  <c r="F178" i="12"/>
  <c r="D178" i="12"/>
  <c r="B178" i="12"/>
  <c r="E178" i="12" s="1"/>
  <c r="L177" i="12"/>
  <c r="J177" i="12"/>
  <c r="H177" i="12"/>
  <c r="F177" i="12"/>
  <c r="D177" i="12"/>
  <c r="B177" i="12"/>
  <c r="L176" i="12"/>
  <c r="J176" i="12"/>
  <c r="H176" i="12"/>
  <c r="F176" i="12"/>
  <c r="D176" i="12"/>
  <c r="B176" i="12"/>
  <c r="L175" i="12"/>
  <c r="J175" i="12"/>
  <c r="H175" i="12"/>
  <c r="F175" i="12"/>
  <c r="D175" i="12"/>
  <c r="B175" i="12"/>
  <c r="E175" i="12" s="1"/>
  <c r="L174" i="12"/>
  <c r="J174" i="12"/>
  <c r="H174" i="12"/>
  <c r="F174" i="12"/>
  <c r="D174" i="12"/>
  <c r="B174" i="12"/>
  <c r="E174" i="12" s="1"/>
  <c r="L173" i="12"/>
  <c r="J173" i="12"/>
  <c r="H173" i="12"/>
  <c r="F173" i="12"/>
  <c r="D173" i="12"/>
  <c r="B173" i="12"/>
  <c r="L172" i="12"/>
  <c r="J172" i="12"/>
  <c r="H172" i="12"/>
  <c r="F172" i="12"/>
  <c r="D172" i="12"/>
  <c r="B172" i="12"/>
  <c r="L171" i="12"/>
  <c r="J171" i="12"/>
  <c r="H171" i="12"/>
  <c r="F171" i="12"/>
  <c r="D171" i="12"/>
  <c r="B171" i="12"/>
  <c r="E171" i="12" s="1"/>
  <c r="L170" i="12"/>
  <c r="J170" i="12"/>
  <c r="H170" i="12"/>
  <c r="F170" i="12"/>
  <c r="D170" i="12"/>
  <c r="B170" i="12"/>
  <c r="E170" i="12" s="1"/>
  <c r="L169" i="12"/>
  <c r="J169" i="12"/>
  <c r="H169" i="12"/>
  <c r="F169" i="12"/>
  <c r="D169" i="12"/>
  <c r="B169" i="12"/>
  <c r="L168" i="12"/>
  <c r="J168" i="12"/>
  <c r="H168" i="12"/>
  <c r="F168" i="12"/>
  <c r="D168" i="12"/>
  <c r="B168" i="12"/>
  <c r="L167" i="12"/>
  <c r="J167" i="12"/>
  <c r="H167" i="12"/>
  <c r="F167" i="12"/>
  <c r="D167" i="12"/>
  <c r="B167" i="12"/>
  <c r="E167" i="12" s="1"/>
  <c r="L166" i="12"/>
  <c r="J166" i="12"/>
  <c r="H166" i="12"/>
  <c r="F166" i="12"/>
  <c r="D166" i="12"/>
  <c r="B166" i="12"/>
  <c r="E166" i="12" s="1"/>
  <c r="L165" i="12"/>
  <c r="J165" i="12"/>
  <c r="H165" i="12"/>
  <c r="F165" i="12"/>
  <c r="D165" i="12"/>
  <c r="B165" i="12"/>
  <c r="L164" i="12"/>
  <c r="J164" i="12"/>
  <c r="H164" i="12"/>
  <c r="F164" i="12"/>
  <c r="D164" i="12"/>
  <c r="B164" i="12"/>
  <c r="L163" i="12"/>
  <c r="J163" i="12"/>
  <c r="H163" i="12"/>
  <c r="F163" i="12"/>
  <c r="D163" i="12"/>
  <c r="B163" i="12"/>
  <c r="E163" i="12" s="1"/>
  <c r="L162" i="12"/>
  <c r="J162" i="12"/>
  <c r="H162" i="12"/>
  <c r="F162" i="12"/>
  <c r="D162" i="12"/>
  <c r="B162" i="12"/>
  <c r="E162" i="12" s="1"/>
  <c r="L161" i="12"/>
  <c r="J161" i="12"/>
  <c r="H161" i="12"/>
  <c r="F161" i="12"/>
  <c r="D161" i="12"/>
  <c r="B161" i="12"/>
  <c r="L160" i="12"/>
  <c r="J160" i="12"/>
  <c r="H160" i="12"/>
  <c r="F160" i="12"/>
  <c r="D160" i="12"/>
  <c r="B160" i="12"/>
  <c r="L159" i="12"/>
  <c r="J159" i="12"/>
  <c r="H159" i="12"/>
  <c r="F159" i="12"/>
  <c r="D159" i="12"/>
  <c r="B159" i="12"/>
  <c r="E159" i="12" s="1"/>
  <c r="L158" i="12"/>
  <c r="J158" i="12"/>
  <c r="H158" i="12"/>
  <c r="F158" i="12"/>
  <c r="D158" i="12"/>
  <c r="B158" i="12"/>
  <c r="E158" i="12" s="1"/>
  <c r="L157" i="12"/>
  <c r="J157" i="12"/>
  <c r="H157" i="12"/>
  <c r="F157" i="12"/>
  <c r="D157" i="12"/>
  <c r="B157" i="12"/>
  <c r="L156" i="12"/>
  <c r="J156" i="12"/>
  <c r="H156" i="12"/>
  <c r="F156" i="12"/>
  <c r="D156" i="12"/>
  <c r="B156" i="12"/>
  <c r="L155" i="12"/>
  <c r="J155" i="12"/>
  <c r="H155" i="12"/>
  <c r="F155" i="12"/>
  <c r="D155" i="12"/>
  <c r="B155" i="12"/>
  <c r="E155" i="12" s="1"/>
  <c r="L154" i="12"/>
  <c r="J154" i="12"/>
  <c r="H154" i="12"/>
  <c r="F154" i="12"/>
  <c r="D154" i="12"/>
  <c r="B154" i="12"/>
  <c r="E154" i="12" s="1"/>
  <c r="L153" i="12"/>
  <c r="J153" i="12"/>
  <c r="H153" i="12"/>
  <c r="F153" i="12"/>
  <c r="D153" i="12"/>
  <c r="B153" i="12"/>
  <c r="L152" i="12"/>
  <c r="J152" i="12"/>
  <c r="H152" i="12"/>
  <c r="F152" i="12"/>
  <c r="D152" i="12"/>
  <c r="B152" i="12"/>
  <c r="L151" i="12"/>
  <c r="J151" i="12"/>
  <c r="H151" i="12"/>
  <c r="F151" i="12"/>
  <c r="D151" i="12"/>
  <c r="B151" i="12"/>
  <c r="E151" i="12" s="1"/>
  <c r="L150" i="12"/>
  <c r="J150" i="12"/>
  <c r="H150" i="12"/>
  <c r="F150" i="12"/>
  <c r="D150" i="12"/>
  <c r="B150" i="12"/>
  <c r="E150" i="12" s="1"/>
  <c r="L149" i="12"/>
  <c r="J149" i="12"/>
  <c r="H149" i="12"/>
  <c r="F149" i="12"/>
  <c r="D149" i="12"/>
  <c r="B149" i="12"/>
  <c r="L148" i="12"/>
  <c r="J148" i="12"/>
  <c r="H148" i="12"/>
  <c r="F148" i="12"/>
  <c r="D148" i="12"/>
  <c r="B148" i="12"/>
  <c r="L147" i="12"/>
  <c r="J147" i="12"/>
  <c r="H147" i="12"/>
  <c r="F147" i="12"/>
  <c r="D147" i="12"/>
  <c r="B147" i="12"/>
  <c r="E147" i="12" s="1"/>
  <c r="L146" i="12"/>
  <c r="J146" i="12"/>
  <c r="H146" i="12"/>
  <c r="F146" i="12"/>
  <c r="D146" i="12"/>
  <c r="B146" i="12"/>
  <c r="L145" i="12"/>
  <c r="J145" i="12"/>
  <c r="H145" i="12"/>
  <c r="F145" i="12"/>
  <c r="D145" i="12"/>
  <c r="B145" i="12"/>
  <c r="E145" i="12" s="1"/>
  <c r="L144" i="12"/>
  <c r="J144" i="12"/>
  <c r="H144" i="12"/>
  <c r="F144" i="12"/>
  <c r="D144" i="12"/>
  <c r="B144" i="12"/>
  <c r="L143" i="12"/>
  <c r="J143" i="12"/>
  <c r="H143" i="12"/>
  <c r="F143" i="12"/>
  <c r="D143" i="12"/>
  <c r="B143" i="12"/>
  <c r="E143" i="12" s="1"/>
  <c r="L142" i="12"/>
  <c r="J142" i="12"/>
  <c r="H142" i="12"/>
  <c r="F142" i="12"/>
  <c r="D142" i="12"/>
  <c r="B142" i="12"/>
  <c r="L141" i="12"/>
  <c r="J141" i="12"/>
  <c r="H141" i="12"/>
  <c r="F141" i="12"/>
  <c r="D141" i="12"/>
  <c r="B141" i="12"/>
  <c r="E141" i="12" s="1"/>
  <c r="L140" i="12"/>
  <c r="J140" i="12"/>
  <c r="H140" i="12"/>
  <c r="F140" i="12"/>
  <c r="D140" i="12"/>
  <c r="B140" i="12"/>
  <c r="L139" i="12"/>
  <c r="J139" i="12"/>
  <c r="H139" i="12"/>
  <c r="F139" i="12"/>
  <c r="D139" i="12"/>
  <c r="B139" i="12"/>
  <c r="E139" i="12" s="1"/>
  <c r="L138" i="12"/>
  <c r="J138" i="12"/>
  <c r="H138" i="12"/>
  <c r="F138" i="12"/>
  <c r="D138" i="12"/>
  <c r="B138" i="12"/>
  <c r="L137" i="12"/>
  <c r="J137" i="12"/>
  <c r="H137" i="12"/>
  <c r="F137" i="12"/>
  <c r="D137" i="12"/>
  <c r="B137" i="12"/>
  <c r="E137" i="12" s="1"/>
  <c r="L136" i="12"/>
  <c r="J136" i="12"/>
  <c r="H136" i="12"/>
  <c r="F136" i="12"/>
  <c r="D136" i="12"/>
  <c r="B136" i="12"/>
  <c r="L135" i="12"/>
  <c r="J135" i="12"/>
  <c r="H135" i="12"/>
  <c r="F135" i="12"/>
  <c r="D135" i="12"/>
  <c r="B135" i="12"/>
  <c r="L134" i="12"/>
  <c r="J134" i="12"/>
  <c r="H134" i="12"/>
  <c r="F134" i="12"/>
  <c r="D134" i="12"/>
  <c r="B134" i="12"/>
  <c r="L133" i="12"/>
  <c r="J133" i="12"/>
  <c r="H133" i="12"/>
  <c r="F133" i="12"/>
  <c r="D133" i="12"/>
  <c r="B133" i="12"/>
  <c r="E133" i="12" s="1"/>
  <c r="L132" i="12"/>
  <c r="J132" i="12"/>
  <c r="H132" i="12"/>
  <c r="F132" i="12"/>
  <c r="D132" i="12"/>
  <c r="B132" i="12"/>
  <c r="L131" i="12"/>
  <c r="J131" i="12"/>
  <c r="H131" i="12"/>
  <c r="F131" i="12"/>
  <c r="D131" i="12"/>
  <c r="B131" i="12"/>
  <c r="L130" i="12"/>
  <c r="J130" i="12"/>
  <c r="H130" i="12"/>
  <c r="F130" i="12"/>
  <c r="D130" i="12"/>
  <c r="B130" i="12"/>
  <c r="L129" i="12"/>
  <c r="J129" i="12"/>
  <c r="H129" i="12"/>
  <c r="F129" i="12"/>
  <c r="D129" i="12"/>
  <c r="B129" i="12"/>
  <c r="E129" i="12" s="1"/>
  <c r="L128" i="12"/>
  <c r="J128" i="12"/>
  <c r="H128" i="12"/>
  <c r="F128" i="12"/>
  <c r="D128" i="12"/>
  <c r="B128" i="12"/>
  <c r="L127" i="12"/>
  <c r="J127" i="12"/>
  <c r="H127" i="12"/>
  <c r="F127" i="12"/>
  <c r="D127" i="12"/>
  <c r="B127" i="12"/>
  <c r="L126" i="12"/>
  <c r="J126" i="12"/>
  <c r="H126" i="12"/>
  <c r="F126" i="12"/>
  <c r="D126" i="12"/>
  <c r="B126" i="12"/>
  <c r="L125" i="12"/>
  <c r="J125" i="12"/>
  <c r="H125" i="12"/>
  <c r="F125" i="12"/>
  <c r="D125" i="12"/>
  <c r="B125" i="12"/>
  <c r="E125" i="12" s="1"/>
  <c r="L124" i="12"/>
  <c r="J124" i="12"/>
  <c r="H124" i="12"/>
  <c r="F124" i="12"/>
  <c r="D124" i="12"/>
  <c r="B124" i="12"/>
  <c r="L123" i="12"/>
  <c r="J123" i="12"/>
  <c r="H123" i="12"/>
  <c r="F123" i="12"/>
  <c r="D123" i="12"/>
  <c r="B123" i="12"/>
  <c r="L122" i="12"/>
  <c r="J122" i="12"/>
  <c r="H122" i="12"/>
  <c r="F122" i="12"/>
  <c r="D122" i="12"/>
  <c r="B122" i="12"/>
  <c r="L121" i="12"/>
  <c r="J121" i="12"/>
  <c r="H121" i="12"/>
  <c r="F121" i="12"/>
  <c r="D121" i="12"/>
  <c r="B121" i="12"/>
  <c r="E121" i="12" s="1"/>
  <c r="L120" i="12"/>
  <c r="J120" i="12"/>
  <c r="H120" i="12"/>
  <c r="F120" i="12"/>
  <c r="D120" i="12"/>
  <c r="B120" i="12"/>
  <c r="L119" i="12"/>
  <c r="J119" i="12"/>
  <c r="H119" i="12"/>
  <c r="F119" i="12"/>
  <c r="D119" i="12"/>
  <c r="B119" i="12"/>
  <c r="L118" i="12"/>
  <c r="J118" i="12"/>
  <c r="H118" i="12"/>
  <c r="F118" i="12"/>
  <c r="D118" i="12"/>
  <c r="B118" i="12"/>
  <c r="L117" i="12"/>
  <c r="J117" i="12"/>
  <c r="H117" i="12"/>
  <c r="F117" i="12"/>
  <c r="D117" i="12"/>
  <c r="B117" i="12"/>
  <c r="E117" i="12" s="1"/>
  <c r="L116" i="12"/>
  <c r="J116" i="12"/>
  <c r="H116" i="12"/>
  <c r="F116" i="12"/>
  <c r="D116" i="12"/>
  <c r="B116" i="12"/>
  <c r="L115" i="12"/>
  <c r="J115" i="12"/>
  <c r="H115" i="12"/>
  <c r="F115" i="12"/>
  <c r="D115" i="12"/>
  <c r="B115" i="12"/>
  <c r="L114" i="12"/>
  <c r="J114" i="12"/>
  <c r="H114" i="12"/>
  <c r="F114" i="12"/>
  <c r="D114" i="12"/>
  <c r="B114" i="12"/>
  <c r="E114" i="12" s="1"/>
  <c r="L113" i="12"/>
  <c r="J113" i="12"/>
  <c r="H113" i="12"/>
  <c r="F113" i="12"/>
  <c r="E113" i="12"/>
  <c r="D113" i="12"/>
  <c r="B113" i="12"/>
  <c r="L112" i="12"/>
  <c r="J112" i="12"/>
  <c r="I112" i="12" s="1"/>
  <c r="H112" i="12"/>
  <c r="F112" i="12"/>
  <c r="E112" i="12"/>
  <c r="D112" i="12"/>
  <c r="B112" i="12"/>
  <c r="L111" i="12"/>
  <c r="J111" i="12"/>
  <c r="H111" i="12"/>
  <c r="F111" i="12"/>
  <c r="D111" i="12"/>
  <c r="B111" i="12"/>
  <c r="E111" i="12" s="1"/>
  <c r="L110" i="12"/>
  <c r="J110" i="12"/>
  <c r="H110" i="12"/>
  <c r="F110" i="12"/>
  <c r="D110" i="12"/>
  <c r="B110" i="12"/>
  <c r="E110" i="12" s="1"/>
  <c r="L109" i="12"/>
  <c r="J109" i="12"/>
  <c r="H109" i="12"/>
  <c r="F109" i="12"/>
  <c r="E109" i="12"/>
  <c r="D109" i="12"/>
  <c r="B109" i="12"/>
  <c r="L108" i="12"/>
  <c r="J108" i="12"/>
  <c r="I108" i="12" s="1"/>
  <c r="H108" i="12"/>
  <c r="F108" i="12"/>
  <c r="E108" i="12"/>
  <c r="D108" i="12"/>
  <c r="B108" i="12"/>
  <c r="L107" i="12"/>
  <c r="J107" i="12"/>
  <c r="H107" i="12"/>
  <c r="F107" i="12"/>
  <c r="D107" i="12"/>
  <c r="B107" i="12"/>
  <c r="E107" i="12" s="1"/>
  <c r="L106" i="12"/>
  <c r="J106" i="12"/>
  <c r="H106" i="12"/>
  <c r="F106" i="12"/>
  <c r="D106" i="12"/>
  <c r="B106" i="12"/>
  <c r="E106" i="12" s="1"/>
  <c r="L105" i="12"/>
  <c r="J105" i="12"/>
  <c r="H105" i="12"/>
  <c r="F105" i="12"/>
  <c r="E105" i="12"/>
  <c r="D105" i="12"/>
  <c r="B105" i="12"/>
  <c r="L104" i="12"/>
  <c r="J104" i="12"/>
  <c r="I104" i="12" s="1"/>
  <c r="H104" i="12"/>
  <c r="F104" i="12"/>
  <c r="E104" i="12"/>
  <c r="D104" i="12"/>
  <c r="B104" i="12"/>
  <c r="L103" i="12"/>
  <c r="J103" i="12"/>
  <c r="H103" i="12"/>
  <c r="F103" i="12"/>
  <c r="D103" i="12"/>
  <c r="B103" i="12"/>
  <c r="E103" i="12" s="1"/>
  <c r="L102" i="12"/>
  <c r="J102" i="12"/>
  <c r="H102" i="12"/>
  <c r="F102" i="12"/>
  <c r="D102" i="12"/>
  <c r="B102" i="12"/>
  <c r="E102" i="12" s="1"/>
  <c r="L101" i="12"/>
  <c r="J101" i="12"/>
  <c r="H101" i="12"/>
  <c r="F101" i="12"/>
  <c r="E101" i="12"/>
  <c r="D101" i="12"/>
  <c r="B101" i="12"/>
  <c r="L100" i="12"/>
  <c r="J100" i="12"/>
  <c r="I100" i="12" s="1"/>
  <c r="H100" i="12"/>
  <c r="F100" i="12"/>
  <c r="E100" i="12"/>
  <c r="D100" i="12"/>
  <c r="B100" i="12"/>
  <c r="L99" i="12"/>
  <c r="J99" i="12"/>
  <c r="H99" i="12"/>
  <c r="F99" i="12"/>
  <c r="D99" i="12"/>
  <c r="B99" i="12"/>
  <c r="E99" i="12" s="1"/>
  <c r="L98" i="12"/>
  <c r="J98" i="12"/>
  <c r="H98" i="12"/>
  <c r="F98" i="12"/>
  <c r="D98" i="12"/>
  <c r="B98" i="12"/>
  <c r="E98" i="12" s="1"/>
  <c r="L97" i="12"/>
  <c r="J97" i="12"/>
  <c r="H97" i="12"/>
  <c r="F97" i="12"/>
  <c r="E97" i="12"/>
  <c r="D97" i="12"/>
  <c r="B97" i="12"/>
  <c r="L96" i="12"/>
  <c r="J96" i="12"/>
  <c r="I96" i="12" s="1"/>
  <c r="H96" i="12"/>
  <c r="F96" i="12"/>
  <c r="E96" i="12"/>
  <c r="D96" i="12"/>
  <c r="B96" i="12"/>
  <c r="L95" i="12"/>
  <c r="J95" i="12"/>
  <c r="H95" i="12"/>
  <c r="F95" i="12"/>
  <c r="D95" i="12"/>
  <c r="B95" i="12"/>
  <c r="E95" i="12" s="1"/>
  <c r="L94" i="12"/>
  <c r="J94" i="12"/>
  <c r="H94" i="12"/>
  <c r="F94" i="12"/>
  <c r="D94" i="12"/>
  <c r="B94" i="12"/>
  <c r="E94" i="12" s="1"/>
  <c r="L93" i="12"/>
  <c r="J93" i="12"/>
  <c r="H93" i="12"/>
  <c r="F93" i="12"/>
  <c r="E93" i="12"/>
  <c r="D93" i="12"/>
  <c r="B93" i="12"/>
  <c r="L92" i="12"/>
  <c r="J92" i="12"/>
  <c r="I92" i="12" s="1"/>
  <c r="H92" i="12"/>
  <c r="F92" i="12"/>
  <c r="E92" i="12"/>
  <c r="D92" i="12"/>
  <c r="B92" i="12"/>
  <c r="L91" i="12"/>
  <c r="J91" i="12"/>
  <c r="H91" i="12"/>
  <c r="F91" i="12"/>
  <c r="D91" i="12"/>
  <c r="B91" i="12"/>
  <c r="E91" i="12" s="1"/>
  <c r="L90" i="12"/>
  <c r="J90" i="12"/>
  <c r="H90" i="12"/>
  <c r="F90" i="12"/>
  <c r="D90" i="12"/>
  <c r="B90" i="12"/>
  <c r="E90" i="12" s="1"/>
  <c r="L89" i="12"/>
  <c r="J89" i="12"/>
  <c r="H89" i="12"/>
  <c r="F89" i="12"/>
  <c r="E89" i="12"/>
  <c r="D89" i="12"/>
  <c r="B89" i="12"/>
  <c r="L88" i="12"/>
  <c r="J88" i="12"/>
  <c r="I88" i="12" s="1"/>
  <c r="H88" i="12"/>
  <c r="F88" i="12"/>
  <c r="E88" i="12"/>
  <c r="D88" i="12"/>
  <c r="B88" i="12"/>
  <c r="L87" i="12"/>
  <c r="J87" i="12"/>
  <c r="H87" i="12"/>
  <c r="F87" i="12"/>
  <c r="D87" i="12"/>
  <c r="B87" i="12"/>
  <c r="E87" i="12" s="1"/>
  <c r="L86" i="12"/>
  <c r="J86" i="12"/>
  <c r="H86" i="12"/>
  <c r="F86" i="12"/>
  <c r="D86" i="12"/>
  <c r="B86" i="12"/>
  <c r="E86" i="12" s="1"/>
  <c r="L85" i="12"/>
  <c r="J85" i="12"/>
  <c r="H85" i="12"/>
  <c r="F85" i="12"/>
  <c r="E85" i="12"/>
  <c r="D85" i="12"/>
  <c r="B85" i="12"/>
  <c r="L84" i="12"/>
  <c r="J84" i="12"/>
  <c r="I84" i="12" s="1"/>
  <c r="H84" i="12"/>
  <c r="F84" i="12"/>
  <c r="E84" i="12"/>
  <c r="D84" i="12"/>
  <c r="B84" i="12"/>
  <c r="L83" i="12"/>
  <c r="J83" i="12"/>
  <c r="H83" i="12"/>
  <c r="F83" i="12"/>
  <c r="D83" i="12"/>
  <c r="B83" i="12"/>
  <c r="E83" i="12" s="1"/>
  <c r="L82" i="12"/>
  <c r="J82" i="12"/>
  <c r="H82" i="12"/>
  <c r="F82" i="12"/>
  <c r="D82" i="12"/>
  <c r="B82" i="12"/>
  <c r="E82" i="12" s="1"/>
  <c r="L81" i="12"/>
  <c r="J81" i="12"/>
  <c r="H81" i="12"/>
  <c r="F81" i="12"/>
  <c r="E81" i="12"/>
  <c r="D81" i="12"/>
  <c r="B81" i="12"/>
  <c r="L80" i="12"/>
  <c r="J80" i="12"/>
  <c r="I80" i="12" s="1"/>
  <c r="H80" i="12"/>
  <c r="F80" i="12"/>
  <c r="E80" i="12"/>
  <c r="D80" i="12"/>
  <c r="B80" i="12"/>
  <c r="L79" i="12"/>
  <c r="J79" i="12"/>
  <c r="H79" i="12"/>
  <c r="F79" i="12"/>
  <c r="D79" i="12"/>
  <c r="B79" i="12"/>
  <c r="E79" i="12" s="1"/>
  <c r="L78" i="12"/>
  <c r="J78" i="12"/>
  <c r="H78" i="12"/>
  <c r="F78" i="12"/>
  <c r="D78" i="12"/>
  <c r="B78" i="12"/>
  <c r="E78" i="12" s="1"/>
  <c r="L77" i="12"/>
  <c r="J77" i="12"/>
  <c r="H77" i="12"/>
  <c r="F77" i="12"/>
  <c r="E77" i="12"/>
  <c r="D77" i="12"/>
  <c r="B77" i="12"/>
  <c r="L76" i="12"/>
  <c r="J76" i="12"/>
  <c r="I76" i="12" s="1"/>
  <c r="H76" i="12"/>
  <c r="F76" i="12"/>
  <c r="E76" i="12"/>
  <c r="D76" i="12"/>
  <c r="B76" i="12"/>
  <c r="L75" i="12"/>
  <c r="J75" i="12"/>
  <c r="H75" i="12"/>
  <c r="F75" i="12"/>
  <c r="D75" i="12"/>
  <c r="B75" i="12"/>
  <c r="E75" i="12" s="1"/>
  <c r="L74" i="12"/>
  <c r="J74" i="12"/>
  <c r="H74" i="12"/>
  <c r="F74" i="12"/>
  <c r="D74" i="12"/>
  <c r="B74" i="12"/>
  <c r="E74" i="12" s="1"/>
  <c r="L73" i="12"/>
  <c r="J73" i="12"/>
  <c r="H73" i="12"/>
  <c r="F73" i="12"/>
  <c r="E73" i="12"/>
  <c r="D73" i="12"/>
  <c r="B73" i="12"/>
  <c r="L72" i="12"/>
  <c r="J72" i="12"/>
  <c r="I72" i="12" s="1"/>
  <c r="H72" i="12"/>
  <c r="F72" i="12"/>
  <c r="E72" i="12"/>
  <c r="D72" i="12"/>
  <c r="B72" i="12"/>
  <c r="L71" i="12"/>
  <c r="J71" i="12"/>
  <c r="H71" i="12"/>
  <c r="F71" i="12"/>
  <c r="D71" i="12"/>
  <c r="B71" i="12"/>
  <c r="E71" i="12" s="1"/>
  <c r="L70" i="12"/>
  <c r="J70" i="12"/>
  <c r="H70" i="12"/>
  <c r="F70" i="12"/>
  <c r="D70" i="12"/>
  <c r="B70" i="12"/>
  <c r="E70" i="12" s="1"/>
  <c r="L69" i="12"/>
  <c r="J69" i="12"/>
  <c r="H69" i="12"/>
  <c r="F69" i="12"/>
  <c r="E69" i="12"/>
  <c r="D69" i="12"/>
  <c r="B69" i="12"/>
  <c r="L68" i="12"/>
  <c r="J68" i="12"/>
  <c r="I68" i="12" s="1"/>
  <c r="H68" i="12"/>
  <c r="F68" i="12"/>
  <c r="E68" i="12"/>
  <c r="D68" i="12"/>
  <c r="B68" i="12"/>
  <c r="L67" i="12"/>
  <c r="J67" i="12"/>
  <c r="H67" i="12"/>
  <c r="F67" i="12"/>
  <c r="D67" i="12"/>
  <c r="B67" i="12"/>
  <c r="E67" i="12" s="1"/>
  <c r="L66" i="12"/>
  <c r="J66" i="12"/>
  <c r="H66" i="12"/>
  <c r="F66" i="12"/>
  <c r="D66" i="12"/>
  <c r="B66" i="12"/>
  <c r="E66" i="12" s="1"/>
  <c r="L65" i="12"/>
  <c r="J65" i="12"/>
  <c r="H65" i="12"/>
  <c r="F65" i="12"/>
  <c r="E65" i="12"/>
  <c r="D65" i="12"/>
  <c r="B65" i="12"/>
  <c r="L64" i="12"/>
  <c r="J64" i="12"/>
  <c r="I64" i="12" s="1"/>
  <c r="H64" i="12"/>
  <c r="F64" i="12"/>
  <c r="E64" i="12"/>
  <c r="D64" i="12"/>
  <c r="B64" i="12"/>
  <c r="L63" i="12"/>
  <c r="J63" i="12"/>
  <c r="H63" i="12"/>
  <c r="F63" i="12"/>
  <c r="D63" i="12"/>
  <c r="B63" i="12"/>
  <c r="E63" i="12" s="1"/>
  <c r="L62" i="12"/>
  <c r="J62" i="12"/>
  <c r="H62" i="12"/>
  <c r="F62" i="12"/>
  <c r="D62" i="12"/>
  <c r="B62" i="12"/>
  <c r="E62" i="12" s="1"/>
  <c r="L61" i="12"/>
  <c r="J61" i="12"/>
  <c r="H61" i="12"/>
  <c r="F61" i="12"/>
  <c r="E61" i="12"/>
  <c r="D61" i="12"/>
  <c r="B61" i="12"/>
  <c r="L60" i="12"/>
  <c r="J60" i="12"/>
  <c r="I60" i="12" s="1"/>
  <c r="H60" i="12"/>
  <c r="F60" i="12"/>
  <c r="E60" i="12"/>
  <c r="D60" i="12"/>
  <c r="B60" i="12"/>
  <c r="L59" i="12"/>
  <c r="J59" i="12"/>
  <c r="H59" i="12"/>
  <c r="F59" i="12"/>
  <c r="D59" i="12"/>
  <c r="B59" i="12"/>
  <c r="E59" i="12" s="1"/>
  <c r="L58" i="12"/>
  <c r="J58" i="12"/>
  <c r="H58" i="12"/>
  <c r="F58" i="12"/>
  <c r="D58" i="12"/>
  <c r="B58" i="12"/>
  <c r="E58" i="12" s="1"/>
  <c r="L57" i="12"/>
  <c r="J57" i="12"/>
  <c r="H57" i="12"/>
  <c r="F57" i="12"/>
  <c r="E57" i="12"/>
  <c r="D57" i="12"/>
  <c r="B57" i="12"/>
  <c r="L56" i="12"/>
  <c r="J56" i="12"/>
  <c r="I56" i="12" s="1"/>
  <c r="H56" i="12"/>
  <c r="F56" i="12"/>
  <c r="E56" i="12"/>
  <c r="D56" i="12"/>
  <c r="B56" i="12"/>
  <c r="L55" i="12"/>
  <c r="J55" i="12"/>
  <c r="H55" i="12"/>
  <c r="F55" i="12"/>
  <c r="D55" i="12"/>
  <c r="B55" i="12"/>
  <c r="E55" i="12" s="1"/>
  <c r="L54" i="12"/>
  <c r="J54" i="12"/>
  <c r="H54" i="12"/>
  <c r="F54" i="12"/>
  <c r="D54" i="12"/>
  <c r="B54" i="12"/>
  <c r="E54" i="12" s="1"/>
  <c r="L53" i="12"/>
  <c r="J53" i="12"/>
  <c r="H53" i="12"/>
  <c r="F53" i="12"/>
  <c r="E53" i="12"/>
  <c r="D53" i="12"/>
  <c r="B53" i="12"/>
  <c r="L52" i="12"/>
  <c r="J52" i="12"/>
  <c r="I52" i="12" s="1"/>
  <c r="H52" i="12"/>
  <c r="F52" i="12"/>
  <c r="E52" i="12"/>
  <c r="D52" i="12"/>
  <c r="B52" i="12"/>
  <c r="L51" i="12"/>
  <c r="J51" i="12"/>
  <c r="H51" i="12"/>
  <c r="F51" i="12"/>
  <c r="D51" i="12"/>
  <c r="B51" i="12"/>
  <c r="E51" i="12" s="1"/>
  <c r="L50" i="12"/>
  <c r="J50" i="12"/>
  <c r="H50" i="12"/>
  <c r="F50" i="12"/>
  <c r="D50" i="12"/>
  <c r="B50" i="12"/>
  <c r="E50" i="12" s="1"/>
  <c r="L49" i="12"/>
  <c r="J49" i="12"/>
  <c r="H49" i="12"/>
  <c r="F49" i="12"/>
  <c r="E49" i="12"/>
  <c r="D49" i="12"/>
  <c r="B49" i="12"/>
  <c r="L48" i="12"/>
  <c r="J48" i="12"/>
  <c r="I48" i="12" s="1"/>
  <c r="H48" i="12"/>
  <c r="F48" i="12"/>
  <c r="E48" i="12"/>
  <c r="D48" i="12"/>
  <c r="B48" i="12"/>
  <c r="L47" i="12"/>
  <c r="J47" i="12"/>
  <c r="H47" i="12"/>
  <c r="F47" i="12"/>
  <c r="D47" i="12"/>
  <c r="B47" i="12"/>
  <c r="E47" i="12" s="1"/>
  <c r="L46" i="12"/>
  <c r="J46" i="12"/>
  <c r="H46" i="12"/>
  <c r="F46" i="12"/>
  <c r="D46" i="12"/>
  <c r="B46" i="12"/>
  <c r="L45" i="12"/>
  <c r="J45" i="12"/>
  <c r="H45" i="12"/>
  <c r="F45" i="12"/>
  <c r="E45" i="12"/>
  <c r="D45" i="12"/>
  <c r="B45" i="12"/>
  <c r="L44" i="12"/>
  <c r="J44" i="12"/>
  <c r="I44" i="12" s="1"/>
  <c r="H44" i="12"/>
  <c r="F44" i="12"/>
  <c r="E44" i="12"/>
  <c r="D44" i="12"/>
  <c r="B44" i="12"/>
  <c r="L43" i="12"/>
  <c r="J43" i="12"/>
  <c r="H43" i="12"/>
  <c r="F43" i="12"/>
  <c r="D43" i="12"/>
  <c r="B43" i="12"/>
  <c r="E43" i="12" s="1"/>
  <c r="L42" i="12"/>
  <c r="J42" i="12"/>
  <c r="H42" i="12"/>
  <c r="F42" i="12"/>
  <c r="D42" i="12"/>
  <c r="B42" i="12"/>
  <c r="E42" i="12" s="1"/>
  <c r="L41" i="12"/>
  <c r="J41" i="12"/>
  <c r="H41" i="12"/>
  <c r="F41" i="12"/>
  <c r="E41" i="12"/>
  <c r="D41" i="12"/>
  <c r="B41" i="12"/>
  <c r="L40" i="12"/>
  <c r="J40" i="12"/>
  <c r="I40" i="12" s="1"/>
  <c r="H40" i="12"/>
  <c r="F40" i="12"/>
  <c r="E40" i="12"/>
  <c r="D40" i="12"/>
  <c r="B40" i="12"/>
  <c r="L39" i="12"/>
  <c r="J39" i="12"/>
  <c r="H39" i="12"/>
  <c r="F39" i="12"/>
  <c r="D39" i="12"/>
  <c r="B39" i="12"/>
  <c r="E39" i="12" s="1"/>
  <c r="L37" i="12"/>
  <c r="J37" i="12"/>
  <c r="H37" i="12"/>
  <c r="F37" i="12"/>
  <c r="D37" i="12"/>
  <c r="B37" i="12"/>
  <c r="L36" i="12"/>
  <c r="J36" i="12"/>
  <c r="H36" i="12"/>
  <c r="F36" i="12"/>
  <c r="E36" i="12"/>
  <c r="D36" i="12"/>
  <c r="B36" i="12"/>
  <c r="L35" i="12"/>
  <c r="J35" i="12"/>
  <c r="I35" i="12" s="1"/>
  <c r="H35" i="12"/>
  <c r="F35" i="12"/>
  <c r="E35" i="12"/>
  <c r="D35" i="12"/>
  <c r="B35" i="12"/>
  <c r="L34" i="12"/>
  <c r="J34" i="12"/>
  <c r="H34" i="12"/>
  <c r="F34" i="12"/>
  <c r="D34" i="12"/>
  <c r="B34" i="12"/>
  <c r="E34" i="12" s="1"/>
  <c r="L33" i="12"/>
  <c r="J33" i="12"/>
  <c r="H33" i="12"/>
  <c r="F33" i="12"/>
  <c r="D33" i="12"/>
  <c r="B33" i="12"/>
  <c r="E33" i="12" s="1"/>
  <c r="L32" i="12"/>
  <c r="J32" i="12"/>
  <c r="H32" i="12"/>
  <c r="F32" i="12"/>
  <c r="E32" i="12"/>
  <c r="D32" i="12"/>
  <c r="B32" i="12"/>
  <c r="L31" i="12"/>
  <c r="J31" i="12"/>
  <c r="I31" i="12" s="1"/>
  <c r="H31" i="12"/>
  <c r="F31" i="12"/>
  <c r="E31" i="12"/>
  <c r="D31" i="12"/>
  <c r="B31" i="12"/>
  <c r="L30" i="12"/>
  <c r="J30" i="12"/>
  <c r="H30" i="12"/>
  <c r="F30" i="12"/>
  <c r="D30" i="12"/>
  <c r="B30" i="12"/>
  <c r="E30" i="12" s="1"/>
  <c r="L29" i="12"/>
  <c r="J29" i="12"/>
  <c r="H29" i="12"/>
  <c r="F29" i="12"/>
  <c r="D29" i="12"/>
  <c r="B29" i="12"/>
  <c r="L28" i="12"/>
  <c r="J28" i="12"/>
  <c r="H28" i="12"/>
  <c r="F28" i="12"/>
  <c r="E28" i="12"/>
  <c r="D28" i="12"/>
  <c r="B28" i="12"/>
  <c r="L27" i="12"/>
  <c r="J27" i="12"/>
  <c r="I27" i="12" s="1"/>
  <c r="H27" i="12"/>
  <c r="F27" i="12"/>
  <c r="E27" i="12"/>
  <c r="D27" i="12"/>
  <c r="B27" i="12"/>
  <c r="L26" i="12"/>
  <c r="J26" i="12"/>
  <c r="H26" i="12"/>
  <c r="F26" i="12"/>
  <c r="D26" i="12"/>
  <c r="B26" i="12"/>
  <c r="E26" i="12" s="1"/>
  <c r="L25" i="12"/>
  <c r="J25" i="12"/>
  <c r="H25" i="12"/>
  <c r="F25" i="12"/>
  <c r="D25" i="12"/>
  <c r="B25" i="12"/>
  <c r="E25" i="12" s="1"/>
  <c r="L24" i="12"/>
  <c r="J24" i="12"/>
  <c r="H24" i="12"/>
  <c r="F24" i="12"/>
  <c r="E24" i="12"/>
  <c r="D24" i="12"/>
  <c r="B24" i="12"/>
  <c r="L23" i="12"/>
  <c r="J23" i="12"/>
  <c r="I23" i="12" s="1"/>
  <c r="H23" i="12"/>
  <c r="F23" i="12"/>
  <c r="E23" i="12"/>
  <c r="D23" i="12"/>
  <c r="B23" i="12"/>
  <c r="L22" i="12"/>
  <c r="J22" i="12"/>
  <c r="H22" i="12"/>
  <c r="F22" i="12"/>
  <c r="D22" i="12"/>
  <c r="B22" i="12"/>
  <c r="E22" i="12" s="1"/>
  <c r="L21" i="12"/>
  <c r="J21" i="12"/>
  <c r="H21" i="12"/>
  <c r="F21" i="12"/>
  <c r="D21" i="12"/>
  <c r="B21" i="12"/>
  <c r="L20" i="12"/>
  <c r="J20" i="12"/>
  <c r="H20" i="12"/>
  <c r="F20" i="12"/>
  <c r="E20" i="12"/>
  <c r="D20" i="12"/>
  <c r="B20" i="12"/>
  <c r="L19" i="12"/>
  <c r="J19" i="12"/>
  <c r="I19" i="12" s="1"/>
  <c r="H19" i="12"/>
  <c r="F19" i="12"/>
  <c r="E19" i="12"/>
  <c r="D19" i="12"/>
  <c r="B19" i="12"/>
  <c r="L18" i="12"/>
  <c r="J18" i="12"/>
  <c r="H18" i="12"/>
  <c r="F18" i="12"/>
  <c r="D18" i="12"/>
  <c r="B18" i="12"/>
  <c r="E18" i="12" s="1"/>
  <c r="L17" i="12"/>
  <c r="J17" i="12"/>
  <c r="H17" i="12"/>
  <c r="F17" i="12"/>
  <c r="D17" i="12"/>
  <c r="B17" i="12"/>
  <c r="E17" i="12" s="1"/>
  <c r="L16" i="12"/>
  <c r="J16" i="12"/>
  <c r="H16" i="12"/>
  <c r="F16" i="12"/>
  <c r="D16" i="12"/>
  <c r="B16" i="12"/>
  <c r="E16" i="12" s="1"/>
  <c r="L15" i="12"/>
  <c r="J15" i="12"/>
  <c r="H15" i="12"/>
  <c r="F15" i="12"/>
  <c r="E15" i="12"/>
  <c r="D15" i="12"/>
  <c r="B15" i="12"/>
  <c r="L14" i="12"/>
  <c r="J14" i="12"/>
  <c r="I14" i="12" s="1"/>
  <c r="H14" i="12"/>
  <c r="F14" i="12"/>
  <c r="E14" i="12"/>
  <c r="D14" i="12"/>
  <c r="B14" i="12"/>
  <c r="L13" i="12"/>
  <c r="J13" i="12"/>
  <c r="H13" i="12"/>
  <c r="F13" i="12"/>
  <c r="D13" i="12"/>
  <c r="B13" i="12"/>
  <c r="E13" i="12" s="1"/>
  <c r="L12" i="12"/>
  <c r="J12" i="12"/>
  <c r="H12" i="12"/>
  <c r="F12" i="12"/>
  <c r="D12" i="12"/>
  <c r="B12" i="12"/>
  <c r="E12" i="12" s="1"/>
  <c r="L11" i="12"/>
  <c r="J11" i="12"/>
  <c r="H11" i="12"/>
  <c r="F11" i="12"/>
  <c r="E11" i="12"/>
  <c r="D11" i="12"/>
  <c r="B11" i="12"/>
  <c r="L10" i="12"/>
  <c r="J10" i="12"/>
  <c r="I10" i="12" s="1"/>
  <c r="H10" i="12"/>
  <c r="F10" i="12"/>
  <c r="E10" i="12"/>
  <c r="D10" i="12"/>
  <c r="B10" i="12"/>
  <c r="L9" i="12"/>
  <c r="J9" i="12"/>
  <c r="H9" i="12"/>
  <c r="F9" i="12"/>
  <c r="D9" i="12"/>
  <c r="B9" i="12"/>
  <c r="E9" i="12" s="1"/>
  <c r="L8" i="12"/>
  <c r="J8" i="12"/>
  <c r="H8" i="12"/>
  <c r="F8" i="12"/>
  <c r="D8" i="12"/>
  <c r="B8" i="12"/>
  <c r="E8" i="12" s="1"/>
  <c r="L7" i="12"/>
  <c r="J7" i="12"/>
  <c r="H7" i="12"/>
  <c r="F7" i="12"/>
  <c r="E7" i="12"/>
  <c r="D7" i="12"/>
  <c r="B7" i="12"/>
  <c r="L6" i="12"/>
  <c r="J6" i="12"/>
  <c r="I6" i="12" s="1"/>
  <c r="H6" i="12"/>
  <c r="F6" i="12"/>
  <c r="E6" i="12"/>
  <c r="D6" i="12"/>
  <c r="B6" i="12"/>
  <c r="L5" i="12"/>
  <c r="J5" i="12"/>
  <c r="H5" i="12"/>
  <c r="F5" i="12"/>
  <c r="D5" i="12"/>
  <c r="B5" i="12"/>
  <c r="E5" i="12" s="1"/>
  <c r="L4" i="12"/>
  <c r="J4" i="12"/>
  <c r="H4" i="12"/>
  <c r="F4" i="12"/>
  <c r="D4" i="12"/>
  <c r="B4" i="12"/>
  <c r="E4" i="12" s="1"/>
  <c r="L3" i="12"/>
  <c r="J3" i="12"/>
  <c r="H3" i="12"/>
  <c r="F3" i="12"/>
  <c r="E3" i="12"/>
  <c r="D3" i="12"/>
  <c r="B3" i="12"/>
  <c r="G12" i="1" s="1"/>
  <c r="I4" i="12" l="1"/>
  <c r="I8" i="12"/>
  <c r="I12" i="12"/>
  <c r="E21" i="12"/>
  <c r="E29" i="12"/>
  <c r="E37" i="12"/>
  <c r="E46" i="12"/>
  <c r="I3" i="12"/>
  <c r="I7" i="12"/>
  <c r="I11" i="12"/>
  <c r="I15" i="12"/>
  <c r="I5" i="12"/>
  <c r="I9" i="12"/>
  <c r="I13" i="12"/>
  <c r="I18" i="12"/>
  <c r="I22" i="12"/>
  <c r="I26" i="12"/>
  <c r="I30" i="12"/>
  <c r="I34" i="12"/>
  <c r="I39" i="12"/>
  <c r="I43" i="12"/>
  <c r="I47" i="12"/>
  <c r="I51" i="12"/>
  <c r="I55" i="12"/>
  <c r="I59" i="12"/>
  <c r="I63" i="12"/>
  <c r="I67" i="12"/>
  <c r="I71" i="12"/>
  <c r="I75" i="12"/>
  <c r="I79" i="12"/>
  <c r="I83" i="12"/>
  <c r="I87" i="12"/>
  <c r="I91" i="12"/>
  <c r="I95" i="12"/>
  <c r="I99" i="12"/>
  <c r="I103" i="12"/>
  <c r="I107" i="12"/>
  <c r="I111" i="12"/>
  <c r="E149" i="12"/>
  <c r="I149" i="12"/>
  <c r="E153" i="12"/>
  <c r="I153" i="12"/>
  <c r="E157" i="12"/>
  <c r="I157" i="12"/>
  <c r="E161" i="12"/>
  <c r="I161" i="12"/>
  <c r="E165" i="12"/>
  <c r="I165" i="12"/>
  <c r="E169" i="12"/>
  <c r="I169" i="12"/>
  <c r="E173" i="12"/>
  <c r="I173" i="12"/>
  <c r="E177" i="12"/>
  <c r="I177" i="12"/>
  <c r="E181" i="12"/>
  <c r="I181" i="12"/>
  <c r="E185" i="12"/>
  <c r="I185" i="12"/>
  <c r="I17" i="12"/>
  <c r="I21" i="12"/>
  <c r="I25" i="12"/>
  <c r="I29" i="12"/>
  <c r="I33" i="12"/>
  <c r="I37" i="12"/>
  <c r="I42" i="12"/>
  <c r="I46" i="12"/>
  <c r="I50" i="12"/>
  <c r="I54" i="12"/>
  <c r="I58" i="12"/>
  <c r="I62" i="12"/>
  <c r="I66" i="12"/>
  <c r="I70" i="12"/>
  <c r="I74" i="12"/>
  <c r="I78" i="12"/>
  <c r="I82" i="12"/>
  <c r="I86" i="12"/>
  <c r="I90" i="12"/>
  <c r="I94" i="12"/>
  <c r="I98" i="12"/>
  <c r="I102" i="12"/>
  <c r="I106" i="12"/>
  <c r="I110" i="12"/>
  <c r="I114" i="12"/>
  <c r="E118" i="12"/>
  <c r="E122" i="12"/>
  <c r="E126" i="12"/>
  <c r="E130" i="12"/>
  <c r="E134" i="12"/>
  <c r="E138" i="12"/>
  <c r="E140" i="12"/>
  <c r="E142" i="12"/>
  <c r="E144" i="12"/>
  <c r="E146" i="12"/>
  <c r="E148" i="12"/>
  <c r="I148" i="12"/>
  <c r="E152" i="12"/>
  <c r="I152" i="12"/>
  <c r="E156" i="12"/>
  <c r="I156" i="12"/>
  <c r="E160" i="12"/>
  <c r="I160" i="12"/>
  <c r="E164" i="12"/>
  <c r="I164" i="12"/>
  <c r="E168" i="12"/>
  <c r="I168" i="12"/>
  <c r="E172" i="12"/>
  <c r="I172" i="12"/>
  <c r="E176" i="12"/>
  <c r="I176" i="12"/>
  <c r="E180" i="12"/>
  <c r="I180" i="12"/>
  <c r="E184" i="12"/>
  <c r="I184" i="12"/>
  <c r="E188" i="12"/>
  <c r="E192" i="12"/>
  <c r="E196" i="12"/>
  <c r="E200" i="12"/>
  <c r="E204" i="12"/>
  <c r="E208" i="12"/>
  <c r="I16" i="12"/>
  <c r="I20" i="12"/>
  <c r="I24" i="12"/>
  <c r="I28" i="12"/>
  <c r="I32" i="12"/>
  <c r="I36" i="12"/>
  <c r="I41" i="12"/>
  <c r="I45" i="12"/>
  <c r="I49" i="12"/>
  <c r="I53" i="12"/>
  <c r="I57" i="12"/>
  <c r="I61" i="12"/>
  <c r="I65" i="12"/>
  <c r="I69" i="12"/>
  <c r="I73" i="12"/>
  <c r="I77" i="12"/>
  <c r="I81" i="12"/>
  <c r="I85" i="12"/>
  <c r="I89" i="12"/>
  <c r="I93" i="12"/>
  <c r="I97" i="12"/>
  <c r="I101" i="12"/>
  <c r="I105" i="12"/>
  <c r="I109" i="12"/>
  <c r="I113" i="12"/>
  <c r="I151" i="12"/>
  <c r="I155" i="12"/>
  <c r="I159" i="12"/>
  <c r="I163" i="12"/>
  <c r="I167" i="12"/>
  <c r="I171" i="12"/>
  <c r="I175" i="12"/>
  <c r="I179" i="12"/>
  <c r="I183" i="12"/>
  <c r="I187" i="12"/>
  <c r="I150" i="12"/>
  <c r="I154" i="12"/>
  <c r="I158" i="12"/>
  <c r="I162" i="12"/>
  <c r="I166" i="12"/>
  <c r="I170" i="12"/>
  <c r="I174" i="12"/>
  <c r="I178" i="12"/>
  <c r="I182" i="12"/>
  <c r="I186" i="12"/>
  <c r="E211" i="12"/>
  <c r="I211" i="12"/>
  <c r="E213" i="12"/>
  <c r="I213" i="12"/>
  <c r="E215" i="12"/>
  <c r="I215" i="12"/>
  <c r="E221" i="12"/>
  <c r="I221" i="12"/>
  <c r="E225" i="12"/>
  <c r="I225" i="12"/>
  <c r="E229" i="12"/>
  <c r="I229" i="12"/>
  <c r="E233" i="12"/>
  <c r="I233" i="12"/>
  <c r="E237" i="12"/>
  <c r="I237" i="12"/>
  <c r="E241" i="12"/>
  <c r="I241" i="12"/>
  <c r="E245" i="12"/>
  <c r="I245" i="12"/>
  <c r="E249" i="12"/>
  <c r="I249" i="12"/>
  <c r="E255" i="12"/>
  <c r="I255" i="12"/>
  <c r="E257" i="12"/>
  <c r="I257" i="12"/>
  <c r="E261" i="12"/>
  <c r="I261" i="12"/>
  <c r="E267" i="12"/>
  <c r="I267" i="12"/>
  <c r="E271" i="12"/>
  <c r="I271" i="12"/>
  <c r="I125" i="12"/>
  <c r="I141" i="12"/>
  <c r="I137" i="12"/>
  <c r="E217" i="12"/>
  <c r="I217" i="12"/>
  <c r="E219" i="12"/>
  <c r="I219" i="12"/>
  <c r="E223" i="12"/>
  <c r="I223" i="12"/>
  <c r="E227" i="12"/>
  <c r="I227" i="12"/>
  <c r="E231" i="12"/>
  <c r="I231" i="12"/>
  <c r="E235" i="12"/>
  <c r="I235" i="12"/>
  <c r="E239" i="12"/>
  <c r="I239" i="12"/>
  <c r="E243" i="12"/>
  <c r="I243" i="12"/>
  <c r="E247" i="12"/>
  <c r="I247" i="12"/>
  <c r="E251" i="12"/>
  <c r="I251" i="12"/>
  <c r="E253" i="12"/>
  <c r="I253" i="12"/>
  <c r="E259" i="12"/>
  <c r="I259" i="12"/>
  <c r="E263" i="12"/>
  <c r="I263" i="12"/>
  <c r="E265" i="12"/>
  <c r="I265" i="12"/>
  <c r="E269" i="12"/>
  <c r="I269" i="12"/>
  <c r="I129" i="12"/>
  <c r="I145" i="12"/>
  <c r="I121" i="12"/>
  <c r="I117" i="12"/>
  <c r="I133" i="12"/>
  <c r="I195" i="12"/>
  <c r="E116" i="12"/>
  <c r="I116" i="12"/>
  <c r="E120" i="12"/>
  <c r="I120" i="12"/>
  <c r="E124" i="12"/>
  <c r="I124" i="12"/>
  <c r="E128" i="12"/>
  <c r="I128" i="12"/>
  <c r="E132" i="12"/>
  <c r="I132" i="12"/>
  <c r="E136" i="12"/>
  <c r="I136" i="12"/>
  <c r="I140" i="12"/>
  <c r="I144" i="12"/>
  <c r="I199" i="12"/>
  <c r="E115" i="12"/>
  <c r="I115" i="12"/>
  <c r="E119" i="12"/>
  <c r="I119" i="12"/>
  <c r="E123" i="12"/>
  <c r="I123" i="12"/>
  <c r="E127" i="12"/>
  <c r="I127" i="12"/>
  <c r="E131" i="12"/>
  <c r="I131" i="12"/>
  <c r="E135" i="12"/>
  <c r="I135" i="12"/>
  <c r="I139" i="12"/>
  <c r="I143" i="12"/>
  <c r="I147" i="12"/>
  <c r="I203" i="12"/>
  <c r="I118" i="12"/>
  <c r="I122" i="12"/>
  <c r="I126" i="12"/>
  <c r="I130" i="12"/>
  <c r="I134" i="12"/>
  <c r="I138" i="12"/>
  <c r="I142" i="12"/>
  <c r="I146" i="12"/>
  <c r="I191" i="12"/>
  <c r="I207" i="12"/>
  <c r="E190" i="12"/>
  <c r="I190" i="12"/>
  <c r="E194" i="12"/>
  <c r="I194" i="12"/>
  <c r="E198" i="12"/>
  <c r="I198" i="12"/>
  <c r="E202" i="12"/>
  <c r="I202" i="12"/>
  <c r="E206" i="12"/>
  <c r="I206" i="12"/>
  <c r="E210" i="12"/>
  <c r="I210" i="12"/>
  <c r="E189" i="12"/>
  <c r="I189" i="12"/>
  <c r="E193" i="12"/>
  <c r="I193" i="12"/>
  <c r="E197" i="12"/>
  <c r="I197" i="12"/>
  <c r="E201" i="12"/>
  <c r="I201" i="12"/>
  <c r="E205" i="12"/>
  <c r="I205" i="12"/>
  <c r="E209" i="12"/>
  <c r="I209" i="12"/>
  <c r="E212" i="12"/>
  <c r="I212" i="12"/>
  <c r="E214" i="12"/>
  <c r="I214" i="12"/>
  <c r="E216" i="12"/>
  <c r="I216" i="12"/>
  <c r="E218" i="12"/>
  <c r="I218" i="12"/>
  <c r="E220" i="12"/>
  <c r="I220" i="12"/>
  <c r="E222" i="12"/>
  <c r="I222" i="12"/>
  <c r="E224" i="12"/>
  <c r="I224" i="12"/>
  <c r="E226" i="12"/>
  <c r="I226" i="12"/>
  <c r="E228" i="12"/>
  <c r="I228" i="12"/>
  <c r="E230" i="12"/>
  <c r="I230" i="12"/>
  <c r="E232" i="12"/>
  <c r="I232" i="12"/>
  <c r="E234" i="12"/>
  <c r="I234" i="12"/>
  <c r="E236" i="12"/>
  <c r="I236" i="12"/>
  <c r="E238" i="12"/>
  <c r="I238" i="12"/>
  <c r="E240" i="12"/>
  <c r="I240" i="12"/>
  <c r="E242" i="12"/>
  <c r="I242" i="12"/>
  <c r="E244" i="12"/>
  <c r="I244" i="12"/>
  <c r="E246" i="12"/>
  <c r="I246" i="12"/>
  <c r="E248" i="12"/>
  <c r="I248" i="12"/>
  <c r="E250" i="12"/>
  <c r="I250" i="12"/>
  <c r="E252" i="12"/>
  <c r="I252" i="12"/>
  <c r="E254" i="12"/>
  <c r="I254" i="12"/>
  <c r="E256" i="12"/>
  <c r="I256" i="12"/>
  <c r="E258" i="12"/>
  <c r="I258" i="12"/>
  <c r="E260" i="12"/>
  <c r="I260" i="12"/>
  <c r="E262" i="12"/>
  <c r="I262" i="12"/>
  <c r="E264" i="12"/>
  <c r="I264" i="12"/>
  <c r="E266" i="12"/>
  <c r="I266" i="12"/>
  <c r="E268" i="12"/>
  <c r="I268" i="12"/>
  <c r="E270" i="12"/>
  <c r="I270" i="12"/>
  <c r="E272" i="12"/>
  <c r="I272" i="12"/>
  <c r="I188" i="12"/>
  <c r="I192" i="12"/>
  <c r="I196" i="12"/>
  <c r="I200" i="12"/>
  <c r="I204" i="12"/>
  <c r="I208" i="12"/>
  <c r="G16" i="1" l="1"/>
  <c r="G14"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ljimenez\Documents\Mis archivos de origen de datos\BI DIGEPRESDataWarehouse DimEstructuraProgramatica.odc" keepAlive="1" name="BI DIGEPRESDataWarehouse DimEstructuraProgramatica" type="5" refreshedVersion="5">
    <dbPr connection="Provider=SQLOLEDB.1;Integrated Security=SSPI;Persist Security Info=True;Initial Catalog=DIGEPRESDataWarehouse;Data Source=BI;Use Procedure for Prepare=1;Auto Translate=True;Packet Size=4096;Workstation ID=LJIMENEZ-NB;Use Encryption for Data=False;Tag with column collation when possible=False" command="&quot;DIGEPRESDataWarehouse&quot;.&quot;dbo&quot;.&quot;DimEstructuraProgramatica&quot;" commandType="3"/>
  </connection>
  <connection id="2" xr16:uid="{00000000-0015-0000-FFFF-FFFF01000000}" odcFile="C:\Users\ljimenez\Documents\Mis archivos de origen de datos\bi DIGEPRESDataWarehouse EjecucionGastos2019.odc" keepAlive="1" name="bi DIGEPRESDataWarehouse EjecucionGastos2019" type="5" refreshedVersion="5">
    <dbPr connection="Provider=SQLOLEDB.1;Integrated Security=SSPI;Persist Security Info=True;Initial Catalog=DIGEPRESDataWarehouse;Data Source=bi;Use Procedure for Prepare=1;Auto Translate=True;Packet Size=4096;Workstation ID=LJIMENEZ-NB;Use Encryption for Data=False;Tag with column collation when possible=False" command="&quot;DIGEPRESDataWarehouse&quot;.&quot;dbo&quot;.&quot;EjecucionGastos2019&quot;" commandType="3"/>
  </connection>
  <connection id="3" xr16:uid="{00000000-0015-0000-FFFF-FFFF02000000}" odcFile="C:\Users\ljimenez\Documents\Mis archivos de origen de datos\bi DIGEPRESEjecucionGastosMD Ejecucion Gastos.odc" keepAlive="1" name="bi DIGEPRESEjecucionGastosMD Ejecucion Gastos" type="5" refreshedVersion="5" background="1" refreshOnLoa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bi DIGEPRESEjecucionGastosMD Ejecucion Gastos"/>
    <s v="{[CLASIFICADOR  PROGRAMATICO].[Programatica].[Capitulo].&amp;[0205 - MINISTERIO DE HACIENDA]}"/>
    <s v="{[FECHA REGISTRO].[3 - Ano].&amp;[2019]}"/>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<sst xmlns="http://schemas.openxmlformats.org/spreadsheetml/2006/main" count="1240" uniqueCount="860">
  <si>
    <t>Código</t>
  </si>
  <si>
    <t>Documento Relacionado</t>
  </si>
  <si>
    <t>Fecha Versión</t>
  </si>
  <si>
    <t>Versión</t>
  </si>
  <si>
    <t>FO-FP-02</t>
  </si>
  <si>
    <t>Procedimiento para la Revisión de Estructuras Programáticas</t>
  </si>
  <si>
    <t>Capítulo</t>
  </si>
  <si>
    <t>Subcapítulo</t>
  </si>
  <si>
    <t>Unidad</t>
  </si>
  <si>
    <t>Programa</t>
  </si>
  <si>
    <t>Producto</t>
  </si>
  <si>
    <t>Proyecto</t>
  </si>
  <si>
    <t>Actividad 
/ Obra</t>
  </si>
  <si>
    <t>Nombre</t>
  </si>
  <si>
    <t>Indicador de Producto</t>
  </si>
  <si>
    <t>Clasificación Funcional</t>
  </si>
  <si>
    <t>Unidad Responsable</t>
  </si>
  <si>
    <t>Tipo Producto</t>
  </si>
  <si>
    <t>Código Producto</t>
  </si>
  <si>
    <t>Eje</t>
  </si>
  <si>
    <t>Objetivo General</t>
  </si>
  <si>
    <t>Población Objetivo</t>
  </si>
  <si>
    <t>Objetivo Específico</t>
  </si>
  <si>
    <t>Nombre Producto</t>
  </si>
  <si>
    <t>Indicador</t>
  </si>
  <si>
    <t>Beneficiario</t>
  </si>
  <si>
    <t>Valor Producción Base</t>
  </si>
  <si>
    <t>Fecha Creación</t>
  </si>
  <si>
    <t>Fecha Baja</t>
  </si>
  <si>
    <t>Aplica seguimiento</t>
  </si>
  <si>
    <t>I - Institución</t>
  </si>
  <si>
    <t>II - Propuesta de Estructura Programática</t>
  </si>
  <si>
    <t>II.I - Favor detallar la estructura programática institucional</t>
  </si>
  <si>
    <t>III - Aprobación</t>
  </si>
  <si>
    <t>III.I - Institución</t>
  </si>
  <si>
    <t>TABLA DEFINICIONES</t>
  </si>
  <si>
    <t>Campos para el Registro de Productos en el SIGEF</t>
  </si>
  <si>
    <t>NOMBRE</t>
  </si>
  <si>
    <t>DESCRIPCIÓN</t>
  </si>
  <si>
    <t>Clasificación de los productos:</t>
  </si>
  <si>
    <r>
      <t>1.</t>
    </r>
    <r>
      <rPr>
        <sz val="7"/>
        <color theme="1"/>
        <rFont val="Times New Roman"/>
        <family val="1"/>
      </rPr>
      <t xml:space="preserve">       </t>
    </r>
    <r>
      <rPr>
        <sz val="11"/>
        <color theme="1"/>
        <rFont val="Calibri"/>
        <family val="2"/>
      </rPr>
      <t>Intermediario, apoyan a la obtención de la producción terminal (no utilizar).</t>
    </r>
  </si>
  <si>
    <r>
      <t>2.</t>
    </r>
    <r>
      <rPr>
        <sz val="7"/>
        <color theme="1"/>
        <rFont val="Times New Roman"/>
        <family val="1"/>
      </rPr>
      <t xml:space="preserve">       </t>
    </r>
    <r>
      <rPr>
        <sz val="11"/>
        <color theme="1"/>
        <rFont val="Calibri"/>
        <family val="2"/>
      </rPr>
      <t>Terminal, contribuyen directamente a satisfacer necesidades de la población.</t>
    </r>
  </si>
  <si>
    <r>
      <t>3.</t>
    </r>
    <r>
      <rPr>
        <sz val="7"/>
        <color theme="1"/>
        <rFont val="Times New Roman"/>
        <family val="1"/>
      </rPr>
      <t xml:space="preserve">       </t>
    </r>
    <r>
      <rPr>
        <sz val="11"/>
        <color theme="1"/>
        <rFont val="Calibri"/>
        <family val="2"/>
      </rPr>
      <t>POA (no utilizar).</t>
    </r>
  </si>
  <si>
    <t>Codificación de cuatro (4) dígitos, única para cada producto. Esta es asignada una vez el producto es creado vía el clasificador de productos en el Sistema de Información de la Gestión Financiera (SIGEF).</t>
  </si>
  <si>
    <t>Corresponde al eje estratégico correspondiente de la Ley No. 1-12 de la Estrategia Nacional de Desarrollo. Esta estrategia se articula alrededor de cuatro ejes estratégicos de acción: 1. Desarrollo Institucional, 2. Desarrollo Social, 3. Desarrollo Productivo, 4. Desarrollo Sostenible.</t>
  </si>
  <si>
    <t>Corresponde a las finalidades genéricas de un producto o programa responde a lo establecido en la Ley No. 1-12 de la Estrategia Nacional de Desarrollo que incluye 19 Objetivos Generales.</t>
  </si>
  <si>
    <t>Es el colectivo que el producto puede abarcar por reflejar la condición de interés.</t>
  </si>
  <si>
    <t>Finalidades cuantificables esperadas de un producto de acuerdo a lo establecido en la Ley No. 1-12 de la Estrategia Nacional de Desarrollo que incluye 58 Objetivos Específicos alineados a los Objetivos Generales.</t>
  </si>
  <si>
    <r>
      <t>PPoR:</t>
    </r>
    <r>
      <rPr>
        <sz val="11"/>
        <color theme="1"/>
        <rFont val="Calibri"/>
        <family val="2"/>
      </rPr>
      <t xml:space="preserve"> Provistos a una población (Quién), es un conjunto de servicios (Qué) estandarizados (Cómo), para generar resultados sobre ella. Ej.:</t>
    </r>
  </si>
  <si>
    <r>
      <t>§</t>
    </r>
    <r>
      <rPr>
        <sz val="7"/>
        <color theme="1"/>
        <rFont val="Times New Roman"/>
        <family val="1"/>
      </rPr>
      <t xml:space="preserve">  </t>
    </r>
    <r>
      <rPr>
        <sz val="11"/>
        <color theme="1"/>
        <rFont val="Calibri"/>
        <family val="2"/>
      </rPr>
      <t>Quién -&gt; Niños menores de 3 años</t>
    </r>
  </si>
  <si>
    <r>
      <t>§</t>
    </r>
    <r>
      <rPr>
        <sz val="7"/>
        <color theme="1"/>
        <rFont val="Times New Roman"/>
        <family val="1"/>
      </rPr>
      <t xml:space="preserve">  </t>
    </r>
    <r>
      <rPr>
        <sz val="11"/>
        <color theme="1"/>
        <rFont val="Calibri"/>
        <family val="2"/>
      </rPr>
      <t>Qué -&gt; Vacunas</t>
    </r>
  </si>
  <si>
    <r>
      <t>§</t>
    </r>
    <r>
      <rPr>
        <sz val="7"/>
        <color theme="1"/>
        <rFont val="Times New Roman"/>
        <family val="1"/>
      </rPr>
      <t xml:space="preserve">  </t>
    </r>
    <r>
      <rPr>
        <sz val="11"/>
        <color theme="1"/>
        <rFont val="Calibri"/>
        <family val="2"/>
      </rPr>
      <t>Cómo -&gt; Completas según edad</t>
    </r>
  </si>
  <si>
    <r>
      <t>§</t>
    </r>
    <r>
      <rPr>
        <sz val="7"/>
        <color theme="1"/>
        <rFont val="Times New Roman"/>
        <family val="1"/>
      </rPr>
      <t xml:space="preserve">  </t>
    </r>
    <r>
      <rPr>
        <sz val="11"/>
        <color theme="1"/>
        <rFont val="Calibri"/>
        <family val="2"/>
      </rPr>
      <t>Producto: Niños menores de 3 años con vacunas completas según su edad.</t>
    </r>
  </si>
  <si>
    <r>
      <t xml:space="preserve">PPI: </t>
    </r>
    <r>
      <rPr>
        <sz val="11"/>
        <color theme="1"/>
        <rFont val="Calibri"/>
        <family val="2"/>
      </rPr>
      <t>Construidos a partir de servicios entregados a beneficiarios identificables (otras entidades públicas o los ciudadanos), se derivan del mandato propio de la institución en el que se define de manera explícita cuáles son las funciones que debe cumplir y los servicios que debe desarrollar o proveer Ej.:</t>
    </r>
  </si>
  <si>
    <r>
      <t>§</t>
    </r>
    <r>
      <rPr>
        <sz val="7"/>
        <color theme="1"/>
        <rFont val="Times New Roman"/>
        <family val="1"/>
      </rPr>
      <t xml:space="preserve">  </t>
    </r>
    <r>
      <rPr>
        <sz val="11"/>
        <color theme="1"/>
        <rFont val="Calibri"/>
        <family val="2"/>
      </rPr>
      <t>Qué: Asistencia técnica en PoR</t>
    </r>
  </si>
  <si>
    <r>
      <t>§</t>
    </r>
    <r>
      <rPr>
        <sz val="7"/>
        <color theme="1"/>
        <rFont val="Times New Roman"/>
        <family val="1"/>
      </rPr>
      <t xml:space="preserve">  </t>
    </r>
    <r>
      <rPr>
        <sz val="11"/>
        <color theme="1"/>
        <rFont val="Calibri"/>
        <family val="2"/>
      </rPr>
      <t>Quién: Servidores públicos</t>
    </r>
  </si>
  <si>
    <r>
      <t>§</t>
    </r>
    <r>
      <rPr>
        <sz val="7"/>
        <color theme="1"/>
        <rFont val="Times New Roman"/>
        <family val="1"/>
      </rPr>
      <t xml:space="preserve">  </t>
    </r>
    <r>
      <rPr>
        <sz val="11"/>
        <color theme="1"/>
        <rFont val="Calibri"/>
        <family val="2"/>
      </rPr>
      <t>Producto: Gestión de la calidad del gasto público</t>
    </r>
  </si>
  <si>
    <t>Descripción de Producto</t>
  </si>
  <si>
    <t>Describir brevemente en que consiste el bien o servicio entregado a la población.</t>
  </si>
  <si>
    <t>Orden de Prioridad</t>
  </si>
  <si>
    <t>Consiste en la caracterización (A-B-C) dependiendo de la relevancia del producto siendo A la categoría más relevante.</t>
  </si>
  <si>
    <t>Método de Cálculo</t>
  </si>
  <si>
    <t>Fórmula para el cálculo del indicador del producto. Refleja cómo se obtiene el indicador a partir de los datos derivados de los medios de verificación.</t>
  </si>
  <si>
    <t xml:space="preserve">Ej.: </t>
  </si>
  <si>
    <t>Un indicador asociado al programa Presupuestario “Salud Materno Neonatal” puede ser: porcentaje de aprobación excelente en la atención prenatal y postparto, por parte de las madres atendidas.</t>
  </si>
  <si>
    <t>Medio de Verificación</t>
  </si>
  <si>
    <t xml:space="preserve">Son las fuentes de información que se pueden utilizar para corroborar el logro de los objetivos. Pueden incluir: Estadísticas, material publicado, inspección visual, encuestas, informes de auditoría, registros contables. </t>
  </si>
  <si>
    <t>Los medios de verificación deben ser acordados con los involucrados, en caso que falte información será necesario incluir actividades para obtenerla. Si no es posible conseguir la información, habrá que cambiar el indicador.</t>
  </si>
  <si>
    <t>Periodicidad de la Medición</t>
  </si>
  <si>
    <t>Es la frecuencia con que debe ser realizada la medición para el cálculo del indicador. La periodicidad para el recojo y procesamiento de la información varía según el tipo de indicador al que se refiere.</t>
  </si>
  <si>
    <t>Acciones a Realizar</t>
  </si>
  <si>
    <t>Actividades (acciones o tareas) que se deben ejecutar para la generación del bien o servicio (producto).</t>
  </si>
  <si>
    <t>Usuarios que están siendo o han sido favorecidos con el bien o servicio.</t>
  </si>
  <si>
    <t>Periodo Base</t>
  </si>
  <si>
    <t xml:space="preserve">Monto conocido del indicador en un periodo dado, puede corresponder a la primera medición del mismo.  </t>
  </si>
  <si>
    <t>Limitaciones y Supuestos</t>
  </si>
  <si>
    <t>Restricciones y condiciones que tienen un impacto en el producto, así como consideraciones que deben estar dadas para su generación.</t>
  </si>
  <si>
    <t>Es Priorizado?</t>
  </si>
  <si>
    <t>Debe ser seleccionado siempre, permite incluir el producto en la ejecución del año.</t>
  </si>
  <si>
    <t>Aplica Seguimiento</t>
  </si>
  <si>
    <t>Debe ser seleccionado siempre, permite incluir el producto en el seguimiento del año.</t>
  </si>
  <si>
    <t>Unidad administrativa responsable de la gestión en el ámbito de una Categoría Programática.</t>
  </si>
  <si>
    <t>Tipo de producto</t>
  </si>
  <si>
    <t>Terminal</t>
  </si>
  <si>
    <t>Intermedio</t>
  </si>
  <si>
    <t>Es priorizado</t>
  </si>
  <si>
    <t>Sí</t>
  </si>
  <si>
    <t>No</t>
  </si>
  <si>
    <t>Director (a) / Encargado (a)</t>
  </si>
  <si>
    <t>1.3.2</t>
  </si>
  <si>
    <t>Imperio de la ley y seguridad ciudadana</t>
  </si>
  <si>
    <t>Seguridad y convivencia pacífica</t>
  </si>
  <si>
    <t xml:space="preserve"> Educación de calidad para todos y todas</t>
  </si>
  <si>
    <t>Salud y seguridad social integral</t>
  </si>
  <si>
    <t>Igualdad de derechos y oportunidades</t>
  </si>
  <si>
    <t>Cohesión territorial</t>
  </si>
  <si>
    <t>Vivienda digna en entornos saludables</t>
  </si>
  <si>
    <t>Cultura e identidad nacional en un mundo global</t>
  </si>
  <si>
    <t>Economía articulada, innovadora y ambientalmente sostenible, con una estructura productiva que genera crecimiento alto y sostenido, con trabajo digno, que se inserta de forma competitiva en la economía global</t>
  </si>
  <si>
    <t>Energía confiable y ambientalmente sostenible</t>
  </si>
  <si>
    <t>Competitividad e innovavión en un ambiente favorable a la cooperación y la responsabilidad social</t>
  </si>
  <si>
    <t>Empleos suficientes y dignos</t>
  </si>
  <si>
    <t>Manejo sostenible del medio ambiente</t>
  </si>
  <si>
    <t>Eficaz gestión de riesgos para minimizar pérdidas humanas, económicas y ambientales.</t>
  </si>
  <si>
    <t>Adecuada adaptación al cambio climatico</t>
  </si>
  <si>
    <t>1.1.1</t>
  </si>
  <si>
    <t>1.1.2</t>
  </si>
  <si>
    <t>1.2.1</t>
  </si>
  <si>
    <t>1.2.2</t>
  </si>
  <si>
    <t>1.3.1</t>
  </si>
  <si>
    <t>1.3.3</t>
  </si>
  <si>
    <t>1.4.1</t>
  </si>
  <si>
    <t>1.4.2</t>
  </si>
  <si>
    <t>2.1.1</t>
  </si>
  <si>
    <t>2.1.2</t>
  </si>
  <si>
    <t>2.2.1</t>
  </si>
  <si>
    <t>2.2.2</t>
  </si>
  <si>
    <t>2.2.3</t>
  </si>
  <si>
    <t>2.3.1</t>
  </si>
  <si>
    <t>2.3.2</t>
  </si>
  <si>
    <t>2.3.3</t>
  </si>
  <si>
    <t>2.3.4</t>
  </si>
  <si>
    <t>2.3.5</t>
  </si>
  <si>
    <t>2.3.6</t>
  </si>
  <si>
    <t>2.3.7</t>
  </si>
  <si>
    <t>2.3.8</t>
  </si>
  <si>
    <t>2.4.1</t>
  </si>
  <si>
    <t>2.4.2</t>
  </si>
  <si>
    <t>2.4.3</t>
  </si>
  <si>
    <t>2.5.1</t>
  </si>
  <si>
    <t>2.5.2</t>
  </si>
  <si>
    <t>2.6.1</t>
  </si>
  <si>
    <t>2.6.2</t>
  </si>
  <si>
    <t>2.7.1</t>
  </si>
  <si>
    <t>3.1.1</t>
  </si>
  <si>
    <t>3.1.2</t>
  </si>
  <si>
    <t>3.1.3</t>
  </si>
  <si>
    <t>3.2.1</t>
  </si>
  <si>
    <t>3.2.2</t>
  </si>
  <si>
    <t>3.3.1</t>
  </si>
  <si>
    <t>3.3.2</t>
  </si>
  <si>
    <t>3.3.3</t>
  </si>
  <si>
    <t>3.3.4</t>
  </si>
  <si>
    <t>3.3.5</t>
  </si>
  <si>
    <t>3.3.6</t>
  </si>
  <si>
    <t>3.3.7</t>
  </si>
  <si>
    <t>3.4.1</t>
  </si>
  <si>
    <t>3.4.2</t>
  </si>
  <si>
    <t>3.4.3</t>
  </si>
  <si>
    <t>3.5.1</t>
  </si>
  <si>
    <t>3.5.2</t>
  </si>
  <si>
    <t>3.5.3</t>
  </si>
  <si>
    <t>3.5.4</t>
  </si>
  <si>
    <t>3.5.5</t>
  </si>
  <si>
    <t>3.5.6</t>
  </si>
  <si>
    <t>4.1.1</t>
  </si>
  <si>
    <t>4.1.2</t>
  </si>
  <si>
    <t>4.1.3</t>
  </si>
  <si>
    <t>4.1.4</t>
  </si>
  <si>
    <t>4.2.1</t>
  </si>
  <si>
    <t>4.3.1</t>
  </si>
  <si>
    <t>Estructurar una administración pública eficiente que actúe con honestidad, transparencia y rendición de  cuentas y se oriente a la obtención de resultados en beneficio de la sociedad y del desarrollo nacional y local</t>
  </si>
  <si>
    <t>Fortalecer el respeto a la ley y sancionar su incumplimiento a través de un sistema de administración de justicia accesible a toda la población, eficiente en el despacho judicial y ágil en los procesos judiciales</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</si>
  <si>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</si>
  <si>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Promover la calidad de la democracia, sus principios, instituciones y procedimientos, facilitando la participación institucional y organizada de la población  y el ejercicio responsable de los derechos y deberes ciudadanos</t>
  </si>
  <si>
    <t>Garantizar la defensa de los intereses nacionales en los espacios terrestre, marítimo y aéreo</t>
  </si>
  <si>
    <t>Implantar y garantizar un sistema educativo nacional de calidad</t>
  </si>
  <si>
    <t>Universalizar la educación desde el nivel inicial hasta completar el nivel medio</t>
  </si>
  <si>
    <t>Garantizar el derecho de la población al acceso a un modelo de atención integral, con calidad y calidez, que privilegie la promoción de la salud y la prevención de la enfermedad, mediante la consolidación del Sistema Nacional de Salud</t>
  </si>
  <si>
    <t>Reducir la vulnerabilidad, avanzar en la adaptación a los efectos del cambio climático y contribuir a la mitigación de sus causas</t>
  </si>
  <si>
    <t>Desarrollar un eficaz sistema nacional de gestión integral de riesgos, con activa participación de las comunidades y gobiernos locales, que minimice los daños y posibilite la recuperación rápida y sostenible de las áreas y poblaciones afectada.</t>
  </si>
  <si>
    <t>Gestionar el recurso agua de manera eficiente y sostenible, para garantizar la seguridad hídrica</t>
  </si>
  <si>
    <t>Proteger y usar de forma sostenible los bienes y servicios de los ecosistemas, la bio-diversidad y el patrimonio natural de la nación, incluidos los recursos marinos</t>
  </si>
  <si>
    <t>Consolidar un entorno adecuado que incentive la inversión para el desarrollo sostenible del sector minero</t>
  </si>
  <si>
    <t>Desarrollar un sector manufacturero articulador del aparato productivo nacional, ambientalmente sostenible e integrado a los mercados globales con creciente escalamiento en las cadenas de valor</t>
  </si>
  <si>
    <t>Elevar la productividad, competitividad y sostenibilidad ambiental y financiera de las cadenas agroproductivas, a fin de contribuir a la seguridad alimentaria, aprovechar el potencial exportador y generar empleo e ingresos para la población rural</t>
  </si>
  <si>
    <t>Crear la infraestructura (física e institucional) de normalización, metrología, reglamentación técnica y acreditación, que garantice el cumplimiento de los requisitos de los mercados globales y un compromiso con la excelencia</t>
  </si>
  <si>
    <t>Impulsar el desarrollo exportador sobre la base de una inserción competitiva en los mercados internacionales</t>
  </si>
  <si>
    <t>Consolidar el Sistema de Formación y Capacitación Continua para el Trabajo, a fin de acompañar al aparato productivo en su proceso de escalamiento de valor, facilitarla inserción en el mercado laboral y desarrollar capacidades emprendedoras</t>
  </si>
  <si>
    <t>Propiciar mayores niveles de inversión, tanto nacional como extranjera, en actividades de alto valor agregado y capacidad de generación de empleo decente</t>
  </si>
  <si>
    <t>Lograr acceso universal y uso productivo de las tecnologías de la información y comunicación (TIC)</t>
  </si>
  <si>
    <t>Consolidar un sistema de educación superior de calidad, que responda a las necesidades del desarrollo de la Nación</t>
  </si>
  <si>
    <t>Consolidar el clima de paz laboral para apoyar la generación de empleo decente</t>
  </si>
  <si>
    <t>Desarrollar un entorno regulador que asegure un funcionamiento ordenado de los mercados y un clima de inversión y negocios pro-competitivo en un marco de responsabilidad social</t>
  </si>
  <si>
    <t>Garantizar un suministro de combustibles confiable, diversificado, a precios competitivos y en condiciones de sostenibilidad ambiental</t>
  </si>
  <si>
    <t>Asegurar un suministro confiable de electricidad, a precios competitivos y en condiciones de sostenibilidad financiera y  ambiental</t>
  </si>
  <si>
    <t>Promover la cultura de práctica sistemática de actividades físicas y del deporte para elevar la calidad de vida</t>
  </si>
  <si>
    <t>Promover el desarrollo de la industria cultural</t>
  </si>
  <si>
    <t>Recuperar, promover y desarrollar los diferentes procesos y manifestaciones culturales que reafirman la identidad nacional, en un marco de participación, pluralidad, equidad de género y apertura al entorno regional y global</t>
  </si>
  <si>
    <t>Garantizar el acceso universal a servicios de agua potable y saneamiento, provistos con calidad y eficiencia</t>
  </si>
  <si>
    <t>Promover el desarrollo sostenible de la zona fronteriza</t>
  </si>
  <si>
    <t>Universalizar el aseguramiento en salud para garantizar el acceso a servicios de salud y reducir el gasto de bolsillo</t>
  </si>
  <si>
    <t>Garantizar un sistema universal, único y sostenible de Seguridad Social frente a los riesgos de vejez, discapacidad y sobrevivencia, integrando y transparentando los regímenes segmentados existentes, en conformidad con la ley 87-00</t>
  </si>
  <si>
    <t>Construir una cultura de igualdad y equidad entre hombres y mujeres</t>
  </si>
  <si>
    <t>Disminuir la pobreza mediante un efectivo y eficiente sistema de protección social, que tome en cuenta las necesidades y vulnerabilidades a lo largo del ciclo de vida</t>
  </si>
  <si>
    <t>Proteger a los niños, niñas, adolescentes y jóvenes desde la primera infancia para propiciar su desarrollo  integral e inclusión social</t>
  </si>
  <si>
    <t>Proteger a la población adulta mayor, en particular aquella en condiciones de vulnerabilidad, e impulsar su inclusión económica y social</t>
  </si>
  <si>
    <t>Proteger a las personas con discapacidad, en particular aquellas en condiciones de vulnerabilidad, e impulsar su inclusión económica y social</t>
  </si>
  <si>
    <t>Ordenar los flujos migratorios conforme a las necesidades del desarrollo nacional.</t>
  </si>
  <si>
    <t>Democracia participativa y ciudadanía responsable</t>
  </si>
  <si>
    <t>Deportes y recreación física para el desarrollo humano</t>
  </si>
  <si>
    <t>DESARROLLO INSTITUCIONAL</t>
  </si>
  <si>
    <t>DESARROLLO SOCIAL</t>
  </si>
  <si>
    <t>DESARROLLO PRODUCTIVO</t>
  </si>
  <si>
    <t>DESARROLLO SOSTENIBLE</t>
  </si>
  <si>
    <t xml:space="preserve">Es un enunciado que determina una medida sobre el nivel del logro en el resultado, entrega de productos y/o
realización de actividades. Asimismo, un indicador de producción física es un enunciado que determina una medida sobre las cantidades de bienes y servicios provistos (productos y/o actividades) en terminos de una unidad de medida establecida. Un indicador de desempeño se entenderá como la medida sobre el logro de resultados y atributos del producto, en las dimensiones de eficacia, eficiencia, calidad y/o economía, en términos de una unidad de medida establecida. </t>
  </si>
  <si>
    <t>III.II - Dirección de Servicios (DIGEPRES)</t>
  </si>
  <si>
    <t>III.III  -Dirección de Evaluación y Calidad del Gasto Público (DIGEPRES)</t>
  </si>
  <si>
    <t>UE</t>
  </si>
  <si>
    <t>0101 - SENADO DE LA REPUBLICA</t>
  </si>
  <si>
    <t>01 - CAMARA DE SENADORES</t>
  </si>
  <si>
    <t>0001 - SENADO DE LA REPUBLICA DOMINICANA</t>
  </si>
  <si>
    <t>0102 - CAMARA DE DIPUTADOS</t>
  </si>
  <si>
    <t>01 - CAMARA DE DIPUTADOS</t>
  </si>
  <si>
    <t>0001 - CAMARA DE DIPUTADOS</t>
  </si>
  <si>
    <t>0201 - PRESIDENCIA DE LA REPUBLICA</t>
  </si>
  <si>
    <t>01 - MINISTERIO ADMINISTRATIVO DE LA PRESIDENCIA</t>
  </si>
  <si>
    <t>06 - MINISTERIO DE LA PRESIDENCIA</t>
  </si>
  <si>
    <t>0001 - MINISTERIO DE LA PRESIDENCIA</t>
  </si>
  <si>
    <t>02 - GABINETE DE LA POLITICA SOCIAL</t>
  </si>
  <si>
    <t>0001 - GABINETE SOCIAL DE LA PRESIDENCIA</t>
  </si>
  <si>
    <t>0014 - OFICINA DE CUSTODIA Y ADM. DE LOS BIENES INCAUTADOS Y DECOMISADOS</t>
  </si>
  <si>
    <t>05 - OFICINA DE INGENIEROS SUPERVISORES DE OBRAS DEL ESTADO</t>
  </si>
  <si>
    <t>0001 - OFICINA DE INGENIEROS SUPERVISORA DE OBRAS DEL ESTADO</t>
  </si>
  <si>
    <t>04 - CONTRALORIA GENERAL DE LA REPUBLICA</t>
  </si>
  <si>
    <t>0001 - CONTRALORIA GENERAL DE LA REPUBLICA</t>
  </si>
  <si>
    <t>0002 - COMUNIDAD DIGNA CONTRA LA POBREZA</t>
  </si>
  <si>
    <t>0004 - SERVICIO INTEGRAL DE EMERGENCIAS</t>
  </si>
  <si>
    <t>0004 - COMISION PRESIDENCIAL DE APOYO AL DESARROLLO BARRIAL</t>
  </si>
  <si>
    <t>0015 - OFICINA DE DESARROLLO DE LA COMUNIDAD</t>
  </si>
  <si>
    <t>0016 - DIRECCION GENERAL DE DESARROLLO FRONTERIZO</t>
  </si>
  <si>
    <t>0003 - PLAN PRESIDENCIAL CONTRA LA POBREZA</t>
  </si>
  <si>
    <t>0010 - CONSEJO NACIONAL DE LA PERSONA ENVEJECIENTE</t>
  </si>
  <si>
    <t>0011 - FONDO DE PROMOCION A LAS INICIATIVAS COMUNITARIAS</t>
  </si>
  <si>
    <t>0014 - COMEDORES ECONOMICOS DEL ESTADO</t>
  </si>
  <si>
    <t>0002 - DIRECCION GENERAL  DE COMUNICACION</t>
  </si>
  <si>
    <t>0007 - OFICINA PRESIDENCIAL DE TECNOLOGIA DE LA INFORMACION Y COMUNICACION</t>
  </si>
  <si>
    <t>0024 - AUTORIDAD NACIONAL DE ASUNTOS MARITIMOS (ANAMAR)</t>
  </si>
  <si>
    <t>0008 - ADMINISTRADORA DE SUBSIDIOS SOCIALES</t>
  </si>
  <si>
    <t>0008 - DIRECCION GENERAL DE ETICA E INTEGRIDAD GUBERNAMENTAL</t>
  </si>
  <si>
    <t>0018 - COMISION PERMANENTE DE EFEMERIDES PATRIA</t>
  </si>
  <si>
    <t>0027 - DESARROLLO TERRITORIAL Y DE COMUNIDADES</t>
  </si>
  <si>
    <t>0001 - SECRETARIADO ADMINISTRATIVA DE LA PRESIDENCIA</t>
  </si>
  <si>
    <t>0007 - PROGRESANDO CON SOLIDARIDAD</t>
  </si>
  <si>
    <t>0009 - SISTEMA UNICO DE BENEFICIARIOS</t>
  </si>
  <si>
    <t>0006 - CENTRO DE OPERACIONES DE EMERGENCIAS (COE)</t>
  </si>
  <si>
    <t>0009 - COMISION PRESIDENCIAL DE APOYO AL DESARROLLO PROVINCIAL</t>
  </si>
  <si>
    <t>0202 - MINISTERIO DE  INTERIOR Y POLICIA</t>
  </si>
  <si>
    <t>02 - POLICIA NACIONAL</t>
  </si>
  <si>
    <t>0004 - DIRECCION CENTRAL  DE  POLICIA DE TURISMO</t>
  </si>
  <si>
    <t>01 - MINISTERIO DE INTERIOR Y POLICIA</t>
  </si>
  <si>
    <t>0001 - MINISTERIO DE INTERIOR Y POLICIA</t>
  </si>
  <si>
    <t>0003 - INSTITUTO NACIONAL DE MIGRACION</t>
  </si>
  <si>
    <t>0008 - HOSPITAL GENERAL DOCENTE DE LA POLICIA NACIONAL</t>
  </si>
  <si>
    <t>0005 - DIRECCION GENERAL DE SEGURIDAD DE TRANSITO Y TRANSPORTE TERRESTRE (DIGESETT)</t>
  </si>
  <si>
    <t>0002 - INSTITUTO POLICIAL DE EDUCACION</t>
  </si>
  <si>
    <t>0009 - JUNTA DE RETIRO DE LA P.N</t>
  </si>
  <si>
    <t>0001 - POLICIA NACIONAL</t>
  </si>
  <si>
    <t>0007 - DIRECCION GENERAL DE LA RESERVA DE LA POLICIA NACIONAL</t>
  </si>
  <si>
    <t>0008 - CUERPO DE BOMBEROS DE SANTO DOMINGO DE LOS ALCARRIZOS</t>
  </si>
  <si>
    <t>0002 - DIRECCIÓN GENERAL DE MIGRACIÓN</t>
  </si>
  <si>
    <t>0203 - MINISTERIO DE DEFENSA</t>
  </si>
  <si>
    <t>01 - MINISTERIO DE DEFENSA</t>
  </si>
  <si>
    <t>0001 - MINISTERIO DE DEFENSA</t>
  </si>
  <si>
    <t>02 - EJERCITO DE LA  REPUBLICA DOMINICANA</t>
  </si>
  <si>
    <t>0001 - EJERCITO DE LA REPUBLICA DOMINICANA</t>
  </si>
  <si>
    <t>04 - FUERZA AEREA DE LA  REPUBLICA DOMINICANA</t>
  </si>
  <si>
    <t>0001 - FUERZA AEREA DE LA  REPUBLICA DOMINICANA</t>
  </si>
  <si>
    <t>0003 - FORMACION Y CAPACITACION TECNICO PROFESIONAL (IMESA)</t>
  </si>
  <si>
    <t>0015 - CUERPOS ESPECIALIZADOS DE SEGURIDAD PORTUARIA</t>
  </si>
  <si>
    <t>0007 - ESC DE GRAD.DE COM.Y ESTADO MAYOR CONJ.'GRAL DE DIV. GREGORIO LUPERON'</t>
  </si>
  <si>
    <t>03 - ARMADA DE LA REPUBLICA DOMINICANA</t>
  </si>
  <si>
    <t>0001 - ARMADA DE LA REPUBLICA DOMINICANA</t>
  </si>
  <si>
    <t>0024 - COMANDO CONJUNTO SUR DE LAS FUERZAS ARMADAS</t>
  </si>
  <si>
    <t>0002 - DIRECCION GENERAL DE DRAGAS, PRESAS Y BALIZAMIENTO, M.G</t>
  </si>
  <si>
    <t>0003 - SERVICIOS DE PESCA</t>
  </si>
  <si>
    <t>0005 - HOSPITAL CENTRAL FUERZAS  ARMADAS</t>
  </si>
  <si>
    <t>0002 - HOSPITAL MILITAR FAD DR RAMON DE LARA</t>
  </si>
  <si>
    <t>0026 - Cuerpo Especializado de Seguridad Aeroportuaria y de Aviación Civil (CESAC)</t>
  </si>
  <si>
    <t>0003 - FOMENTO Y PRODUCCION CUNARIA</t>
  </si>
  <si>
    <t>0012 - CUERPO ESPECIALIZADO DE SEGURIDAD FRONTERIZA TERRESTRE</t>
  </si>
  <si>
    <t>0030 - SERVICIO NACIONAL DE PROTECCION AMBIENTAL</t>
  </si>
  <si>
    <t>0017 - SERVICIO MILITAR VOLUNTARIO</t>
  </si>
  <si>
    <t>0010 - INSTITUTO DE ALTOS ESTUDIOS PARA LA DEFENSA Y SEGURIDAD NACIONAL</t>
  </si>
  <si>
    <t>0009 - INSTITUTO MILITAR DE LOS DERECHOS HUMANOS</t>
  </si>
  <si>
    <t>0020 - CUERPO ESPECIALIZADO PARA LA SEGURIDAD DEL METRO DE SANTO DOMINGO</t>
  </si>
  <si>
    <t>0019 - SUPERINTENDENCIA DE VIGILANCIA Y SEGURIDAD PRIVADA</t>
  </si>
  <si>
    <t>0002 - DIRECCION GENERAL DE ESCUELAS VOCACIONALES</t>
  </si>
  <si>
    <t>0027 - DIRECCION GENERAL DEL PLAN SOCIAL DEL MINISTERIO DE DEFENSA</t>
  </si>
  <si>
    <t>0002 - ACADEMIA MILITAR BATALLA DE LA CARRERA</t>
  </si>
  <si>
    <t>0204 - MINISTERIO DE RELACIONES EXTERIORES</t>
  </si>
  <si>
    <t>01 - MINISTERIO DE RELACIONES EXTERIORES</t>
  </si>
  <si>
    <t>0001 - MINISTERIO DE RELACIONES EXTERIORES</t>
  </si>
  <si>
    <t>0002 - DIRECCION GENERAL DE PASAPORTES</t>
  </si>
  <si>
    <t>0003 - INSTITUTO DE EDUCACION SUPERIOR</t>
  </si>
  <si>
    <t>0004 - CONSEJO NACIONAL DE FRONTERAS</t>
  </si>
  <si>
    <t>0205 - MINISTERIO DE HACIENDA</t>
  </si>
  <si>
    <t>01 - MINISTERIO DE HACIENDA</t>
  </si>
  <si>
    <t>0004 - DIRECCION GENERAL DE CONTRATACIONES PUBLICAS</t>
  </si>
  <si>
    <t>0008 - TESORERIA NACIONAL</t>
  </si>
  <si>
    <t>0006 - CENTRO DE CAPACITACIÓN EN POLITICA Y GESTION FISCAL</t>
  </si>
  <si>
    <t>0012 - DIRECCION GENERAL DE JUBILACIONES Y PENSIONES A CARGO DEL ESTADO</t>
  </si>
  <si>
    <t>0005 - DIRECCION GENERAL DE POLITICA Y LEGISLACION TRIBUTARIA</t>
  </si>
  <si>
    <t>0002 - DIRECCION NACIONAL DE CATASTRO</t>
  </si>
  <si>
    <t>0010 - DIRECCION GENERAL  DE PRESUPUESTO</t>
  </si>
  <si>
    <t>0001 - MINISTERIO DE HACIENDA</t>
  </si>
  <si>
    <t>0011 - DIRECCION GENERAL DE CREDITO PUBLICO</t>
  </si>
  <si>
    <t>0003 - ADMINISTRACION GENERAL DE BIENES NACIONALES</t>
  </si>
  <si>
    <t>0007 - PROGRAMA DE ADMINISTRACION FINANCIERA INTEGRADA</t>
  </si>
  <si>
    <t>0009 - DIRECCIÓN GENERAL DE CONTABILIDAD GUBERNAMENTAL</t>
  </si>
  <si>
    <t>0206 - MINISTERIO DE EDUCACIÓN</t>
  </si>
  <si>
    <t>01 - MINISTERIO DE EDUCACION</t>
  </si>
  <si>
    <t>0001 - MINISTERIO DE EDUCACION</t>
  </si>
  <si>
    <t>0007 - INSTITUTO NACIONAL DE FORMACION Y CAPACITACION MAGISTERIAL</t>
  </si>
  <si>
    <t>0008 - INSTITUTO SUPERIOR DE FORMACION DOCENTE  SALOME UREÑA</t>
  </si>
  <si>
    <t>0010 - INSTITUTO NACIONAL DE BIENESTAR ESTUDIANTIL (INABIE)</t>
  </si>
  <si>
    <t>0009 - INSTITUTO NACIONAL DE ATENCIÓN INTEGRAL A PRIMERA INFANCIA (INAIPI)</t>
  </si>
  <si>
    <t>0207 - MINISTERIO DE SALUD PÚBLICA Y ASISTENCIA SOCIAL</t>
  </si>
  <si>
    <t>01 - MINISTERIO DE SALUD PUBLICA Y ASISTENCIA SOCIAL</t>
  </si>
  <si>
    <t>0004 - VICEMINISTERIO DE SALUD COLECTIVA</t>
  </si>
  <si>
    <t>0003 - VICEMINISTERIO DE LA GARANTIA DE LA CALIDAD DE LA ATENCION</t>
  </si>
  <si>
    <t>0001 - MINISTERIO DE SALUD PUBLICA Y ASISTENCIA SOCIAL</t>
  </si>
  <si>
    <t>0017 - PROGRAMA DE MEDICAMENTOS ESENCIALES</t>
  </si>
  <si>
    <t>0002 - VICEMINISTERIO DE PLANIFICACION Y DESARROLLO</t>
  </si>
  <si>
    <t>0030 - PROGRAMA AMPLIADO DE INMUNIZACIÓN (PAI)</t>
  </si>
  <si>
    <t>0208 - MINISTERIO DE DEPORTES Y RECREACIÓN</t>
  </si>
  <si>
    <t>01 - MINISTERIO DE DEPORTES Y RECREACIÓN</t>
  </si>
  <si>
    <t>0001 - MINISTERIO DE DEPORTES Y RECREACIÓN</t>
  </si>
  <si>
    <t>0209 - MINISTERIO DE TRABAJO</t>
  </si>
  <si>
    <t>01 - MINISTERIO DE TRABAJO</t>
  </si>
  <si>
    <t>0001 - MINISTERIO DE TRABAJO</t>
  </si>
  <si>
    <t>0210 - MINISTERIO DE AGRICULTURA</t>
  </si>
  <si>
    <t>01 - MINISTERIO DE AGRICULTURA</t>
  </si>
  <si>
    <t>0002 - DIRECCION GENERAL DE GANADERIA</t>
  </si>
  <si>
    <t>0001 - MINISTERIO DE AGRICULTURA</t>
  </si>
  <si>
    <t>0211 - MINISTERIO DE OBRAS PUBLICAS Y COMUNICACIONES</t>
  </si>
  <si>
    <t>01 - MINISTERIO DE OBRAS PUBLICAS Y COMUNICACIONES</t>
  </si>
  <si>
    <t>0003 - OFICINA PARA EL REORDENAMIENTO DEL TRANSPORTE</t>
  </si>
  <si>
    <t>0009 - SERVICIO METEOROLÓGICO NACIONAL</t>
  </si>
  <si>
    <t>0001 - MINISTERIO DE OBRAS PUBLICAS Y COMUNICACIONES</t>
  </si>
  <si>
    <t>0010 - COMISION PRESIDENCIAL PARA LA MODERNIZACION Y SEGURIDAD PORTUARIAS</t>
  </si>
  <si>
    <t>0002 - DIRECCION GENERAL DE EMBELLECIMIENTO DE CARRETERAS Y AVENIDAS DE CIRCUNV.</t>
  </si>
  <si>
    <t>0004 - OFICINA METROPOLITANA DE SERVICIOS DE AUTOBUSES</t>
  </si>
  <si>
    <t>0006 - OFICINA NAC. DE EVALUACIÓN SÍSMICA Y VULNERABILIDAD DE INFRAESTRUCTURA</t>
  </si>
  <si>
    <t>0212 - MINISTERIO DE INDUSTRIA Y COMERCIO Y MIPYMES</t>
  </si>
  <si>
    <t>01 - MINISTERIO DE INDUSTRIA Y COMERCIO</t>
  </si>
  <si>
    <t>0009 - DIRECCION DE FOMENTO Y DESARROLLO DE LA ARTESANIA NACIONAL (FODEARTE)</t>
  </si>
  <si>
    <t>0001 - MINISTERIO DE INDUSTRIA Y COMERCIO</t>
  </si>
  <si>
    <t>0008 - OFICINA NACIONAL DE DERECHO DE AUTOR</t>
  </si>
  <si>
    <t>0007 - INDUSTRIA NACIONAL DE LA AGUJA</t>
  </si>
  <si>
    <t>0010 - CONSEJO DE COORDINACIÓN DE LA ZONA ESPECIAL DE DESARROLLO FRONTERIZO (CCDF)</t>
  </si>
  <si>
    <t>0213 - MINISTERIO DE TURISMO</t>
  </si>
  <si>
    <t>01 - MINISTERIO DE TURISMO</t>
  </si>
  <si>
    <t>0002 - COMITE EJECUTOR DE INFRAESTRUCTA EN ZONAS TURISTICAS (CEIZTUR)</t>
  </si>
  <si>
    <t>0001 - MINISTERIO DE TURISMO</t>
  </si>
  <si>
    <t>0214 - PROCURADURÍA GENERAL DE LA REPUBLICA</t>
  </si>
  <si>
    <t>01 - PROCURADURIA GENERAL DE LA REPUBLICA</t>
  </si>
  <si>
    <t>0001 - PROCURADURIA GENERAL DE LA REPUBLICA DOMINICANA</t>
  </si>
  <si>
    <t>0215 - MINISTERIO DE LA MUJER</t>
  </si>
  <si>
    <t>01 - MINISTERIO DE LA  MUJER</t>
  </si>
  <si>
    <t>0001 - MINISTERIO DE LA MUJER</t>
  </si>
  <si>
    <t>0216 - MINISTERIO DE CULTURA</t>
  </si>
  <si>
    <t>01 - MINISTERIO DE CULTURA</t>
  </si>
  <si>
    <t>0001 - MINISTERIO DE CULTURA</t>
  </si>
  <si>
    <t>0003 - BIBLIOTECA NACIONAL PEDRO HENRÍQUEZ UREÑA</t>
  </si>
  <si>
    <t>0002 - ORQUESTA SINFÓNICA NACIONAL</t>
  </si>
  <si>
    <t>0005 - DIRECCIÓN GENERAL DE BELLAS ARTES</t>
  </si>
  <si>
    <t>0217 - MINISTERIO DE LA JUVENTUD</t>
  </si>
  <si>
    <t>01 - MINISTERIO DE LA JUVENTUD</t>
  </si>
  <si>
    <t>0001 - MINISTERIO DE LA JUVENTUD</t>
  </si>
  <si>
    <t>0218 - MINISTERIO DE MEDIO AMBIENTE Y RECURSOS NATURALES</t>
  </si>
  <si>
    <t>01 - MINISTERIO DE MEDIO AMBIENTE Y REC. NAT.</t>
  </si>
  <si>
    <t>0001 - MINISTERIO  DE MEDIO AMBIENTE Y RECURSOS NATURALES</t>
  </si>
  <si>
    <t>01 - MINISTERIO DE EDUCACION SUPERIOR CIENCIA Y TECNOLOGIA</t>
  </si>
  <si>
    <t>0001 - MINISTERIO DE EDUCACION SUPERIOR, CIENCIA Y TECNOLOGIA</t>
  </si>
  <si>
    <t>0003 - INSTITUTO TECNOLÓGICO SUPERIOR COMUNITARIO</t>
  </si>
  <si>
    <t>0004 - COMISION INTERNACIONAL ASESORA CIENCIA Y TECNOLOGIA</t>
  </si>
  <si>
    <t>0002 - INSTITUTO TECNOLÓGICO DE LAS AMÉRICAS</t>
  </si>
  <si>
    <t>0219 - MINISTERIO DE EDUCACIÓN SUPERIOR CIENCIA Y TECNOLOGÍA</t>
  </si>
  <si>
    <t>0220 - MINISTERIO DE ECONOMIA, PLANIFICACION Y DESARROLLO</t>
  </si>
  <si>
    <t>01 - MINISTERIO DE ECONOMIA, PLANIFICACION Y DESARROLLO</t>
  </si>
  <si>
    <t>0009 - OFICINA NACIONAL DE ESTADISTICAS</t>
  </si>
  <si>
    <t>0001 - MINISTERIO DE ECONOMIA, PLANIFICACION Y DESARROLLO</t>
  </si>
  <si>
    <t>0005 - DIRECCION GENERAL DE COOPERACION MULTILATERAL</t>
  </si>
  <si>
    <t>0007 - DIRECCION GENERAL DE ORDENAMIENTO Y DESARROLLO TERRITORIAL</t>
  </si>
  <si>
    <t>0221 - MINISTERIO DE ADMINISTRACION PUBLICA</t>
  </si>
  <si>
    <t>01 - MINISTERIO DE ADMINISTRACION PUBLICA (MAP)</t>
  </si>
  <si>
    <t>0001 - MINISTERIO DE ADMINISTRACION PUBLICA</t>
  </si>
  <si>
    <t>0002 - INSTITUTO NACIONAL DE ADMINISTRACION PUBLICA</t>
  </si>
  <si>
    <t>0222 - MINISTERIO DE ENERGIA Y MINAS</t>
  </si>
  <si>
    <t>01 - MINISTERIO DE ENERGIA Y MINAS</t>
  </si>
  <si>
    <t>0001 - MINISTERIO DE ENERGIA Y MINAS</t>
  </si>
  <si>
    <t>0002 - DIRECCION GENERAL DE MINERIA</t>
  </si>
  <si>
    <t>0004 - REMEDIACION AMBIENTAL MINA PUEBLO VIEJO</t>
  </si>
  <si>
    <t>0301 - PODER JUDICIAL</t>
  </si>
  <si>
    <t>01 - PODER JUDICIAL</t>
  </si>
  <si>
    <t>0001 - CONSEJO DEL PODER JUDICIAL</t>
  </si>
  <si>
    <t>0401 - JUNTA CENTRAL ELECTORAL</t>
  </si>
  <si>
    <t>01 - JUNTA CENTRAL ELECTORAL</t>
  </si>
  <si>
    <t>0001 - JUNTA CENTRAL ELECTORAL</t>
  </si>
  <si>
    <t>0402 - CÁMARA DE CUENTAS</t>
  </si>
  <si>
    <t>01 - CAMARA DE CUENTAS</t>
  </si>
  <si>
    <t>0001 - CAMARA DE CUENTAS DE LA REPUBLICA DOMINICANA</t>
  </si>
  <si>
    <t>0403 - TRIBUNAL CONSTITUCIONAL</t>
  </si>
  <si>
    <t>01 - TRIBUNAL CONSTITUCIONAL</t>
  </si>
  <si>
    <t>0001 - TRIBUNAL CONSTITUCIONAL</t>
  </si>
  <si>
    <t>0404 - DEFENSOR DEL PUEBLO</t>
  </si>
  <si>
    <t>01 - DEFENSOR DEL PUEBLO</t>
  </si>
  <si>
    <t>0001 - DEFENSOR DEL PUEBLO</t>
  </si>
  <si>
    <t>0405 - TRIBUNAL SUPERIOR  ELECTORAL ( TSE)</t>
  </si>
  <si>
    <t>01 - TRIBUNAL SUPERIOR  ELECTORAL ( TSE)</t>
  </si>
  <si>
    <t>0001 - TRIBUNAL SUPERIOR  ELECTORAL TSE</t>
  </si>
  <si>
    <t>5102 - CENTRO DE EXPORTACIONES E INVERSIONES DE LA REP. DOM.</t>
  </si>
  <si>
    <t>01 - CENTRO DE EXPORTACION E INVERSION DE LA REPUBLICA DOMINICANA</t>
  </si>
  <si>
    <t>0001 - CENTRO DE EXPORTACION E INVERSION DE LA REPUBLICA DOMINICANA</t>
  </si>
  <si>
    <t>5103 - CONSEJO NACIONAL DE POBLACIÓN Y FAMILIA</t>
  </si>
  <si>
    <t>01 - CONSEJO NACIONAL DE POBLACION Y FAMILIA</t>
  </si>
  <si>
    <t>0001 - CONSEJO NACIONAL DE POBLACION Y FAMILIA</t>
  </si>
  <si>
    <t>5104 - DEPARTAMENTO AEROPORTUARIO</t>
  </si>
  <si>
    <t>01 - DEPARTAMENTO AEROPORTUARIO</t>
  </si>
  <si>
    <t>0001 - DEPARTAMENTO AEROPORTUARIO</t>
  </si>
  <si>
    <t>5108 - CRUZ ROJA DOMINICANA</t>
  </si>
  <si>
    <t>01 - CRUZ ROJA DOMINICANA</t>
  </si>
  <si>
    <t>0001 - CRUZ ROJA DOMINICANA</t>
  </si>
  <si>
    <t>5109 - DEFENSA CIVIL</t>
  </si>
  <si>
    <t>01 - DEFENSA CIVIL</t>
  </si>
  <si>
    <t>0001 - DEFENSA CIVIL</t>
  </si>
  <si>
    <t>5111 - INSTITUTO AGRARIO DOMINICANO</t>
  </si>
  <si>
    <t>01 - INSTITUTO AGRARIO DOMINICANO</t>
  </si>
  <si>
    <t>0001 - INSTITUTO AGRARIO DOMINICANO</t>
  </si>
  <si>
    <t>5112 - INSTITUTO AZUCARERO DOMINICANO</t>
  </si>
  <si>
    <t>01 - INSTITUTO AZUCARERO DOMINICANO</t>
  </si>
  <si>
    <t>0001 - INSTITUTO AZUCARERO DOMINICANO</t>
  </si>
  <si>
    <t>5114 - INSTITUTO PARA EL DESARROLLO DEL NOROESTE</t>
  </si>
  <si>
    <t>01 - INSTITUTO PARA EL DESARROLLO DEL NOROESTE -INDENOR-</t>
  </si>
  <si>
    <t>0001 - INSTITUTO PARA EL DESARROLLO DEL NOROESTE -INDENOR-</t>
  </si>
  <si>
    <t>5118 - INSTITUTO NACIONAL DE RECURSOS HIDRAÚLICOS (INDRHI)</t>
  </si>
  <si>
    <t>01 - INSTITUTO NACIONAL DE RECURSOS HIDRAULICOS -INDRHI-</t>
  </si>
  <si>
    <t>0001 - INSTITUTO NACIONAL DE RECURSOS HIDRAULICOS -INDRHI-</t>
  </si>
  <si>
    <t>5119 - INSTITUTO PARA EL DESARROLLO DEL SUROESTE</t>
  </si>
  <si>
    <t>01 - INSTITUTO PARA EL DESARROLLO DEL SUROESTE -INDESUR-</t>
  </si>
  <si>
    <t>0001 - INSTITUTO PARA EL DESARROLLO DEL SUROESTE -INDESUR-</t>
  </si>
  <si>
    <t>5120 - JARDÍN BOTÁNICO</t>
  </si>
  <si>
    <t>01 - JARDIN BOTANICO NACIONAL</t>
  </si>
  <si>
    <t>0001 - JARDIN BOTANICO NACIONAL</t>
  </si>
  <si>
    <t>5121 - LIGA MUNICIPAL DOMINICANA</t>
  </si>
  <si>
    <t>01 - LIGA MUNICIPAL DOMINICANA</t>
  </si>
  <si>
    <t>0001 - LIGA MUNICIPAL DOMINICANA</t>
  </si>
  <si>
    <t>5127 - SUPERINTENDENCIA DE SEGUROS</t>
  </si>
  <si>
    <t>01 - SUPERINTENDENCIA DE SEGUROS</t>
  </si>
  <si>
    <t>0001 - SUPERINTENDENCIA DE SEGUROS</t>
  </si>
  <si>
    <t>5128 - UNIVERSIDAD AUTÓNOMA DE SANTO DOMINGO</t>
  </si>
  <si>
    <t>01 - UNIVERSIDAD AUTONOMA DE SANTO DOMINGO</t>
  </si>
  <si>
    <t>0001 - UNIVERSIDAD AUTONOMA DE SANTO DOMINGO</t>
  </si>
  <si>
    <t>5130 - PARQUE ZOOLÓGICO NACIONAL</t>
  </si>
  <si>
    <t>01 - PARQUE ZOOLOGICO NACIONAL</t>
  </si>
  <si>
    <t>0001 - PARQUE ZOOLOGICO NACIONAL</t>
  </si>
  <si>
    <t>5131 - INSTITUTO DOMINICANO DE LAS TELECOMUNICACIONES</t>
  </si>
  <si>
    <t>01 - INSTITUTO DOMINICANO DE LA TELECOMUNICACIONES</t>
  </si>
  <si>
    <t>0001 - INSTITUTO DOMINICANO DE LA TELECOMUNICACIONES</t>
  </si>
  <si>
    <t>5132 - INSTITUTO DOMINICANO DE INVESTIGACIONES AGROPECUARIAS Y FORESTALES</t>
  </si>
  <si>
    <t>01 - INSTITUTO DOMINICANO DE INVESTIGACIONES AGROPECUARIAS Y FORESTALES</t>
  </si>
  <si>
    <t>0001 - INSTITUTO DOMINICANO DE INVESTIGACIONES AGROPECUARIAS Y FORESTALES</t>
  </si>
  <si>
    <t>5133 - MUSEO DE HISTORIA NATURAL</t>
  </si>
  <si>
    <t>01 - MUSEO DE HISTORIA NATURAL</t>
  </si>
  <si>
    <t>0001 - MUSEO DE HISTORIA NATURAL</t>
  </si>
  <si>
    <t>5134 - ACUARIO NACIONAL</t>
  </si>
  <si>
    <t>01 - ACUARIO NACIONAL</t>
  </si>
  <si>
    <t>0001 - ACUARIO NACIONAL</t>
  </si>
  <si>
    <t>5135 - OFICINA NACIONAL DE PROPIEDAD INDUSTRIAL</t>
  </si>
  <si>
    <t>01 - OFICINA NACIONAL DE LA PROPIEDAD INDUSTRIAL</t>
  </si>
  <si>
    <t>0001 - OFICINA NACIONAL DE LA PROPIEDAD INDUSTRIAL</t>
  </si>
  <si>
    <t>5136 - INSTITUTO DOMINICANO DEL CAFÉ</t>
  </si>
  <si>
    <t>01 - INSTITUTO DOMINICANO DEL CAFÉ</t>
  </si>
  <si>
    <t>0001 - INSTITUTO DOMINICANO DEL CAFÉ</t>
  </si>
  <si>
    <t>5137 - INSTITUTO DUARTIANO</t>
  </si>
  <si>
    <t>01 - INSTITUTO DUARTIANO</t>
  </si>
  <si>
    <t>0001 - INSTITUTO DUARTIANO</t>
  </si>
  <si>
    <t>5138 - COMISIÓN NACIONAL DE ENERGÍA</t>
  </si>
  <si>
    <t>01 - COMISION NACIONAL DE ENERGIA</t>
  </si>
  <si>
    <t>0001 - COMISION NACIONAL DE ENERGIA</t>
  </si>
  <si>
    <t>5139 - SUPERINTENDENCIA DE ELECTRICIDAD</t>
  </si>
  <si>
    <t>01 - SUPERINTENDENCIA DE ELECTRICIDAD</t>
  </si>
  <si>
    <t>0001 - SUPERINTENDENCIA DE ELECTRICIDAD</t>
  </si>
  <si>
    <t>5140 - INSTITUTO DEL TABACO DE LA REPÚBLICA DOMINICANA</t>
  </si>
  <si>
    <t>01 - INSTITUTO DEL TABACO DE LA REPÚBLICA DOMINICANA</t>
  </si>
  <si>
    <t>0001 - INSTITUTO DEL TABACO DE LA REPÚBLICA DOMINICANA</t>
  </si>
  <si>
    <t>5142 - FONDO PATRIMONIAL DE LAS EMPRESAS REFORMADAS</t>
  </si>
  <si>
    <t>01 - FONDO PATRIMONIAL DE EMPRESAS REFORMADAS</t>
  </si>
  <si>
    <t>0001 - FONDO PATRIMONIAL DE EMPRESAS REFORMADAS</t>
  </si>
  <si>
    <t>5143 - INSTITUTO DE DESARROLLO Y CRÉDITO COOPERATIVO</t>
  </si>
  <si>
    <t>01 - INSTITUTO DE DESARROLLO Y CREDITO COOPERATIVO</t>
  </si>
  <si>
    <t>0001 - INSTITUTO DE DESARROLLO Y CREDITO COOPERATIVO</t>
  </si>
  <si>
    <t>5144 - FONDO ESPECIAL PARA EL DESARROLLO AGROPECUARIO</t>
  </si>
  <si>
    <t>01 - FONDO ESPECIAL PARA EL DESARROLLO AGROPECUARIO</t>
  </si>
  <si>
    <t>0001 - FONDO ESPECIAL PARA EL DESARROLLO AGROPECUARIO</t>
  </si>
  <si>
    <t>5147 - INSTITUTO NACIONAL DE LA UVA</t>
  </si>
  <si>
    <t>01 - INSTITUTO NACIONAL DE LA UVA</t>
  </si>
  <si>
    <t>0001 - INSTITUTO NACIONAL DE LA UVA</t>
  </si>
  <si>
    <t>5150 - CONSEJO NACIONAL DE ZONAS FRANCAS</t>
  </si>
  <si>
    <t>01 - CONSEJO NACIONAL DE ZONAS FRANCAS</t>
  </si>
  <si>
    <t>5151 - CONSEJO NACIONAL PARA LA NIÑEZ Y LA ADOLESCENCIA</t>
  </si>
  <si>
    <t>01 - CONSEJO NACIONAL PARA LA NIÑEZ Y LA ADOLESCENCIA</t>
  </si>
  <si>
    <t>0001 - CONSEJO NACIONAL PARA LA NIÑEZ Y LA ADOLESCENCIA</t>
  </si>
  <si>
    <t>5152 - CONSEJO NACIONAL DE ESTANCIAS INFANTILES</t>
  </si>
  <si>
    <t>01 - CONSEJO NACIONAL DE ESTANCIAS INFANTILES</t>
  </si>
  <si>
    <t>0001 - CONSEJO NACIONAL DE ESTANCIAS INFANTILES</t>
  </si>
  <si>
    <t>5154 - INSTITUTO DE INNOVACION EN BIOTECNOLOGIA E INDUSTRIAL (IIBI)</t>
  </si>
  <si>
    <t>01 - INSTITUTO NACIONAL DE INNOVACION EN BIOTECNOLOGIA E INDUSTRIA</t>
  </si>
  <si>
    <t>0001 - INSTITUTO  DE INNOVACION EN BIOTECNOLOGIA E INDUSTRIA</t>
  </si>
  <si>
    <t>01 - INSTITUTO NACIONAL DE FORMACION TECNICO PROFESIONAL - INFOTEP</t>
  </si>
  <si>
    <t>0001 - INSTITUTO NACIONAL DE FORMACION TECNICO PROFESIONAL - INFOTEP</t>
  </si>
  <si>
    <t>5155 - INSTITUTO DE FORMACIÓN TÉCNICO PROFESIONAL (INFOTEP)</t>
  </si>
  <si>
    <t>5157 - CORPORACION DOMICANA DE EMPRESAS ESTATALES (CORDE</t>
  </si>
  <si>
    <t>01 - CORPORACION DOMICANA DE EMPRESAS ESTATALES (CORDE)</t>
  </si>
  <si>
    <t>0001 - CORPORACION DOMICANA DE EMPRESAS ESTATALES (CORDE</t>
  </si>
  <si>
    <t>5158 - DIRECCION GENERAL DE ADUANAS</t>
  </si>
  <si>
    <t>01 - DIRECCION GENERAL DE ADUANAS</t>
  </si>
  <si>
    <t>0001 - DIRECCION GENERAL DE ADUANAS</t>
  </si>
  <si>
    <t>5159 - DIRECCION GENERAL DE IMPUESTOS INTERNOS</t>
  </si>
  <si>
    <t>01 - DIRECCION GENERAL DE IMPUESTOS INTERNOS</t>
  </si>
  <si>
    <t>0001 - DIRECCION GENERAL DE IMPUESTOS INTERNOS</t>
  </si>
  <si>
    <t>5161 - INSTITUTO DE PROTECCION DE LOS DERECHOS AL CONSUMIDOR</t>
  </si>
  <si>
    <t>01 - INSTITUTO NACIONAL DE PROTECCION DE LOS DERECHOS DEL CONSUMIDOR</t>
  </si>
  <si>
    <t>0001 - INSTITUTO NACIONAL DE PROTECCION DE LOS DERECHOS DEL CONSUMIDOR</t>
  </si>
  <si>
    <t>5162 - INSTITUTO DOMINICANO DE AVIACION CIVIL</t>
  </si>
  <si>
    <t>01 - INSTITUTO DOMINICANO DE AVIACION CIVIL</t>
  </si>
  <si>
    <t>0001 - INSTITUTO DOMINICANO DE AVIACION CIVIL</t>
  </si>
  <si>
    <t>5163 - CONSEJO DOMINICANO DE PESCA Y ACUICULTURA</t>
  </si>
  <si>
    <t>01 - CONSEJO DOMINICANO DE PESCA Y ACUICULTURA</t>
  </si>
  <si>
    <t>0001 - CONSEJO DOMINICANO DE PESCA Y ACUICULTURA</t>
  </si>
  <si>
    <t>5164 - CONSEJO NAC. PARA LAS COMUNIDADES DOMINICANAS EN EL EXTERIOR (CONDEX)</t>
  </si>
  <si>
    <t>01 - CONSEJO NAC. PARA LAS COMUNIDADES DOMINICANAS EN EL EXTERIOR (CONDEX)</t>
  </si>
  <si>
    <t>0001 - CONSEJO NAC. PARA LAS COMUNIDADES DOMINICANAS EN EL EXTERIOR (CONDEX)</t>
  </si>
  <si>
    <t>5165 - COMISION REGULADORA DE PRACTICAS DESLEALES</t>
  </si>
  <si>
    <t>01 - COMISION REGULADORA DE PRACTICAS DESLEALES</t>
  </si>
  <si>
    <t>0001 - COMISION REGULADORA DE PRACTICAS DESLEALES EN EL COMERCIO</t>
  </si>
  <si>
    <t>5166 - COMISION NACIONAL DE DEFENSA DE LA COMPETENCIA</t>
  </si>
  <si>
    <t>01 - COMISION NACIONAL DE DEFENSA DE LA COMPETENCIA</t>
  </si>
  <si>
    <t>0001 - COMISION NACIONAL  DE DEFENSA DE LA COMPETENCIA</t>
  </si>
  <si>
    <t>5167 - OFICINA NACIONAL DE DEFENSA PUBLICA</t>
  </si>
  <si>
    <t>01 - OFICINA NACIONAL DE DEFENSA PUBLICA</t>
  </si>
  <si>
    <t>0001 - OFICINA NACIONAL DE DEFENSA PUBLICA</t>
  </si>
  <si>
    <t>01 - ARCHIVO GENERAL DE LA NACION</t>
  </si>
  <si>
    <t>0001 - ARCHIVO GENERAL DE LA NACION</t>
  </si>
  <si>
    <t>5168 - ARCHIVO GENERAL DE LA NACIÓN</t>
  </si>
  <si>
    <t>01 - DIRECCION GENERAL DE CINE (DGCINE)</t>
  </si>
  <si>
    <t>0001 - DIRECCION GENERAL DE CINE (DGCINE)</t>
  </si>
  <si>
    <t>5169 - DIRECCIÓN GENERAL DE CINE (DGCINE)</t>
  </si>
  <si>
    <t>5171 - INSTITUTO DOMINICANO PARA LA CALIDAD (INDOCAL)</t>
  </si>
  <si>
    <t>01 - INSTITUTO DOMINICANO PARA LA CALIDAD (INDOCAL)</t>
  </si>
  <si>
    <t>0001 - INSTITUTO DOMINICANO PARA LA CALIDAD (INDOCAL)</t>
  </si>
  <si>
    <t>5172 - ORGANISMO DOMINICANO DE ACREDITACION (ODAC)</t>
  </si>
  <si>
    <t>01 - ORGANISMO DOMINICANO DE ACREDITACION (ODAC)</t>
  </si>
  <si>
    <t>0001 - ORGANISMO DOMINICANO DE ACREDITACION</t>
  </si>
  <si>
    <t>5174 - MERCADOS DOMINICANOS DE ABASTO AGROPECUARIO</t>
  </si>
  <si>
    <t>01 - MERCADOS DOMINICANOS DE ABASTO AGROPECUARIO</t>
  </si>
  <si>
    <t>5175 - CONSEJO NACIONAL DE COMPETITIVIDAD</t>
  </si>
  <si>
    <t>01 - CONSEJO NACIONAL DE COMPETITIVIDAD</t>
  </si>
  <si>
    <t>0001 - CONSEJO NACIONAL DE COMPETITIVIDAD</t>
  </si>
  <si>
    <t>5176 - CONSEJO NACIONAL DE DISCAPACIDAD (CONADIS)</t>
  </si>
  <si>
    <t>01 - CONSEJO NACIONAL DE DISCAPACIDAD (CONADIS)</t>
  </si>
  <si>
    <t>0001 - CONSEJO NACIONAL DE DISCAPACITADOS (CONADIS)</t>
  </si>
  <si>
    <t>5177 - CONSEJO NAC. DE INVESTIGACIONES AGROPECUARIAS Y FORESTALES (CONIAF)</t>
  </si>
  <si>
    <t>01 - CONSEJO NACIONAL DE INVESTIGACIONES AGROPECUARIAS Y FORESTALES (CONIAF</t>
  </si>
  <si>
    <t>0001 - CONSEJO NACIONAL DE INVESTIGACIONES AGROPECUARIAS Y FORESTALES (CONIAF)</t>
  </si>
  <si>
    <t>5178 - FONDO NACIONAL PARA EL MEDIO AMBIENTE Y RECURSOS NATURALES</t>
  </si>
  <si>
    <t>01 - FONDO NACIONAL PARA EL MEDIO AMBIENTE Y RECURSOS NATURALES</t>
  </si>
  <si>
    <t>0001 - FONDO NACIONAL PARA EL MEDIO AMBIENTE Y RECURSOS NATURALES</t>
  </si>
  <si>
    <t>5179 - SERVICIO GEOLOGICO NACIONAL</t>
  </si>
  <si>
    <t>01 - SERVICIO GEOLOGICO NACIONAL</t>
  </si>
  <si>
    <t>0001 - SERVICIO GEOLOGICO NACIONAL</t>
  </si>
  <si>
    <t>5180 - DIRECCION CENTRAL DEL SERVICIO NACIONAL DE SALUD</t>
  </si>
  <si>
    <t>01 - DIRECCION CENTRAL DEL SERVICIO NACIONAL DE SALUD</t>
  </si>
  <si>
    <t>0001 - DIRECCIÓN CENTRAL DEL SERVICIO NACIONAL DE SALUD</t>
  </si>
  <si>
    <t>0012 - HOSPITAL GENERAL Y DE ESPECIALIDADES NUESTRA SRA. DE LA ALTAGRACIA</t>
  </si>
  <si>
    <t>0006 - HOSPITAL TRAUMATOLOGICO DR. NEY ARIAS LORA</t>
  </si>
  <si>
    <t>0011 - CENTRO DE EDUCACIÓN MÉDICA DE AMISTAD DOMINICO-JAPONÉS (CEMADOJA)</t>
  </si>
  <si>
    <t>0002 - HOSPITAL GENERAL DR. VINICIO CALVENTI</t>
  </si>
  <si>
    <t>0005 - HOSPITAL TRAUMATOLOGICO QUIRURGICO PROFESOR JUAN BOSCH</t>
  </si>
  <si>
    <t>0009 - HOSPITAL MATERNO DR. REYNALDO ALMANZAR, CIUDAD DE LA SALUD</t>
  </si>
  <si>
    <t>0004 - HOSPITAL REGIONAL DR. MARCELINO VELEZ SANTANA</t>
  </si>
  <si>
    <t>0007 - INSTITUTO NACIONAL DEL CANCER ROSA EMILIA SANCHEZ PEREZ DE TAVAREZ</t>
  </si>
  <si>
    <t>0008 - HOSPITAL PEDIATRICO DR. HUGO MENDOZA, CIUDAD DE LA SALUD</t>
  </si>
  <si>
    <t>0010 - CENTRO CARDIO-NEURO OFTALMOLÓGICO Y DE TRASPLANTE (CECANOT)</t>
  </si>
  <si>
    <t>5181 - INSTITUTO GEOGRÁFICO NACIONAL JOSÉ JOAQUÍN HUNGRÍA MORELL</t>
  </si>
  <si>
    <t>01 - INSTITUTO GEOGRÁFICO NACIONAL JOSÉ JOAQUÍN HUNGRÍA MORELL</t>
  </si>
  <si>
    <t>0001 - INSTITUTO GEOGRÁFICO NACIONAL JOSÉ JOAQUÍN HUNGRÍA MORELL</t>
  </si>
  <si>
    <t>5182 - INSTITUTO NACIONAL DE TRÁNSITO Y TRANSPORTE TERRESTRE</t>
  </si>
  <si>
    <t>01 - INSTITUTO NACIONAL DE TRÁNSITO Y TRANSPORTE TERRESTRE</t>
  </si>
  <si>
    <t>0001 - INSTITUTO NACIONAL DE TRÁNSITO Y TRANSPORTE TERRESTRE</t>
  </si>
  <si>
    <t>5183 - UNIDAD DE ANÁLISIS FINANCIERO (UAF)</t>
  </si>
  <si>
    <t>01 - UNIDAD DE ANÁLISIS FINANCIERO (UAF)</t>
  </si>
  <si>
    <t>0001 - UNIDAD DE ANÁLISIS FINANCIERO (UAF)</t>
  </si>
  <si>
    <t>5201 - INSTITUTO DOMINICANO DE SEGUROS SOCIALES</t>
  </si>
  <si>
    <t>01 - INSTITUTO DOMINICANO DE SEGUROS SOCIALES</t>
  </si>
  <si>
    <t>0001 - INSTITUTO DOMINICANO DE SEGUROS SOCIALES</t>
  </si>
  <si>
    <t>0002 - Administradora de Estancias Infantiles Salud Segura (AEI-SS)</t>
  </si>
  <si>
    <t>5202 - INSTITUTO DE AUXILIOS Y VIVIENDAS</t>
  </si>
  <si>
    <t>01 - INSTITUTO DE AUXILIOS Y VIVIENDAS</t>
  </si>
  <si>
    <t>0001 - INSTITUTO DE AUXILIOS Y VIVIENDAS</t>
  </si>
  <si>
    <t>5205 - SUPERINTENDENCIA DE PENSIONES</t>
  </si>
  <si>
    <t>01 - SUPERINTENDENCIA DE PENSIONES</t>
  </si>
  <si>
    <t>0001 - SUPERINTENDENCIA DE PENSIONES</t>
  </si>
  <si>
    <t>5206 - SUPERINTENDENCIA DE SALUD Y RIESGO LABORAL</t>
  </si>
  <si>
    <t>01 - SUPERINTENDENCIA DE SALUD Y RIESGO LABORAL</t>
  </si>
  <si>
    <t>0001 - SUPERINTENDENCIA DE SALUD Y RIESGO LABORAL</t>
  </si>
  <si>
    <t>5207 - CONSEJO NACIONAL DE SEGURIDAD SOCIAL</t>
  </si>
  <si>
    <t>01 - CONSEJO NACIONAL DE LA SEGURIDAD SOCIAL -CNSS-</t>
  </si>
  <si>
    <t>0002 - DIRECCION DE INFORMACION Y DEFENSA DE LOS AFILIADOS -DIDA-</t>
  </si>
  <si>
    <t>0003 - TESORERIA DE LA SEGURIDAD SOCIAL</t>
  </si>
  <si>
    <t>0001 - CONSEJO NACIONAL DE LA SEGURIDAD SOCIAL -CNSS-</t>
  </si>
  <si>
    <t>5208 - SEGURO NACIONAL DE SALUD</t>
  </si>
  <si>
    <t>01 - SEGURO NACIONAL DE SALUD</t>
  </si>
  <si>
    <t>0001 - SEGURO NACIONAL DE SALUD</t>
  </si>
  <si>
    <t>UE Cod</t>
  </si>
  <si>
    <t>UE Nom</t>
  </si>
  <si>
    <t>5001 - BANCO AGRICOLA DE LA REPUBLICA DOMINICANA</t>
  </si>
  <si>
    <t>01 - BANCO AGRICOLA DE LA REPUBLICA DOMINICANA</t>
  </si>
  <si>
    <t>0001 - BANCO AGRICOLA  DE LA REPUBLICA DOMINICANA</t>
  </si>
  <si>
    <t>5002 - BANCO CENTRAL DE LA REPÚBLICA DOMINICANA</t>
  </si>
  <si>
    <t>01 - BANCO CENTRAL DE LA REPÚBLICA DOMINICANA</t>
  </si>
  <si>
    <t>0001 - BANCO CENTRAL DE LA REPÚBLICA DOMINICANA</t>
  </si>
  <si>
    <t>5003 - BANCO NACIONAL DE LAS EXPORTACIONES (BANDEX)</t>
  </si>
  <si>
    <t>01 - BANCO NACIONAL DE LAS EXPORTACIONES (BANDEX)</t>
  </si>
  <si>
    <t>0001 - BANCO NACIONAL DE LAS EXPORTACIONES (BANDEX)</t>
  </si>
  <si>
    <t>5004 - BANCO DE RESERVAS DE LA REPUBLICA DOMINICANA</t>
  </si>
  <si>
    <t>01 - BANCO DE RESERVAS DE LA REPUBLICA DOMINICANA</t>
  </si>
  <si>
    <t>0001 - BANCO DE RESERVAS DE LA REPUBLICA DOMINICANA</t>
  </si>
  <si>
    <t>5005 - CAJA DE AHORROS PARA OBREROS Y MONTE DE PIEDAD</t>
  </si>
  <si>
    <t>01 - CAJAS DE AHORROS PARA OBREROS Y MONTE DE PIEDAD</t>
  </si>
  <si>
    <t>0001 - CAJAS DE AHORROS PARA OBREROS Y MONTE DE PIEDAD</t>
  </si>
  <si>
    <t>5006 - CENTRO DE DESARROLLO Y COMPETITIVIDAD INDUSTRIAL (PROINDUSTRIA)</t>
  </si>
  <si>
    <t>01 - CENTRO DE DESARROLLO Y COMPETITIVIDAD INDUSTRIAL (PROINDUSTRIA)</t>
  </si>
  <si>
    <t>0001 - CENTRO DE DESARROLLO Y COMPETITIVIDAD INDUSTRIAL (PRO-INDUSTRIA)</t>
  </si>
  <si>
    <t>5007 - CONS. NAC. PROM. Y APOYO A LA MICRO, PEQ. Y MEDIANA EMPRESA-PROMIPYME</t>
  </si>
  <si>
    <t>01 - CONSEJO NAC. DE PROM. Y APOYO A LA  MICRO, PEQ. Y MED. EMP. PROMIPYME</t>
  </si>
  <si>
    <t>0001 - CONS. NAC. DE PROM Y AP. A LA MIC. PEQ. Y MED EMPRESAS</t>
  </si>
  <si>
    <t>5008 - SUPERINTENDENCIA DEL MERCADO DE VALORES</t>
  </si>
  <si>
    <t>01 - SUPERINTENDENCIA DEL MERCADO DE VALORES</t>
  </si>
  <si>
    <t>0001 - SUPERINTENDENCIA DEL MERCADO DE VALORES</t>
  </si>
  <si>
    <t>6102 - CORPORACIÓN DEL ACUEDUCTO Y ALCANTARILLADO DE SANTO DOMINGO</t>
  </si>
  <si>
    <t>01 - CORPORACIÓN DEL ACUEDUCTO Y ALCANTARILLADO DE SANTO DOMINGO</t>
  </si>
  <si>
    <t>0001 - CORPORACIÓN DEL ACUEDUCTO Y ALCANTARILLADO DE SANTO DOMINGO</t>
  </si>
  <si>
    <t>6103 - CORPORACION ESTATAL DE RADIO Y TELEVISON ( CERTV)</t>
  </si>
  <si>
    <t>01 - CORPORACION ESTATAL DE RADIO Y TELEVISION DOMINICANA</t>
  </si>
  <si>
    <t>0001 - CORPORACION ESTATAL DE RADIO Y TELEVISION DOMINICANA</t>
  </si>
  <si>
    <t>6104 - CORPORACIÓN DE ACUEDUCTO Y ALCANTARILLADO DE SANTIAGO</t>
  </si>
  <si>
    <t>01 - CORPORACIÓN DE ACUEDUCTO Y ALCANTARILLADO DE SANTIAGO</t>
  </si>
  <si>
    <t>0001 - CORPORACIÓN DE ACUEDUCTO Y ALCANTARILLADO DE SANTIAGO</t>
  </si>
  <si>
    <t>6105 - CORPORACION DOMINCANA DE EMPRESAS ELECTRICAS ESTATALES ( CDEEE)</t>
  </si>
  <si>
    <t>01 - CORPORACION DOMINCANA DE EMPRESAS ELECTRICAS ESTATALES</t>
  </si>
  <si>
    <t>0001 - CORPORACION DOMINCANA DE EMPRESAS ELECTRICAS ESTATALES</t>
  </si>
  <si>
    <t>6107 - CORPORACIÓN DE ACUEDUCTO Y ALCANTARILLADO DE MOCA</t>
  </si>
  <si>
    <t>01 - CORPORACIÓN DE ACUEDUCTO Y ALCANTARILLADO DE MOCA</t>
  </si>
  <si>
    <t>0001 - CORPORACIÓN DE ACUEDUCTO Y ALCANTARILLADO DE MOCA</t>
  </si>
  <si>
    <t>6108 - CORPORACIÓN DE ACUEDUCTO Y ALCANTARILLADO DE LA ROMANA</t>
  </si>
  <si>
    <t>01 - CORPORACIÓN DE ACUEDUCTO Y ALCANTARILLADO DE LA ROMANA</t>
  </si>
  <si>
    <t>0001 - CORPORACIÓN DE ACUEDUCTO Y ALCANTARILLADO DE LA ROMANA</t>
  </si>
  <si>
    <t>6109 - CORPORACIÓN DE ACUEDUCTO Y ALCANTARILLADO DE PUERTO PLATA</t>
  </si>
  <si>
    <t>01 - CORPORACIÓN DE ACUEDUCTO Y ALCANTARILLADO DE PUERTO PLATA</t>
  </si>
  <si>
    <t>0001 - CORPORACIÓN DE ACUEDUCTO Y ALCANTARILLADO DE PUERTO PLATA</t>
  </si>
  <si>
    <t>6110 - CONSEJO ESTATAL DEL AZUCAR</t>
  </si>
  <si>
    <t>01 - CONSEJO ESTATAL DEL AZUCAR</t>
  </si>
  <si>
    <t>0001 - CONSEJO ESTATAL DEL AZUCAR</t>
  </si>
  <si>
    <t>6111 - INSTITUTO DE ESTABILIZACIÓN DE PRECIOS</t>
  </si>
  <si>
    <t>01 - INSTITUTO DE ESTABILIZACIÓN DE PRECIOS</t>
  </si>
  <si>
    <t>0001 - INSTITUTO DE ESTABILIZACION DE PRECIOS</t>
  </si>
  <si>
    <t>6112 - INSTITUTO NACIONAL DE AGUAS POTABLES Y ALCANTARILLADOS</t>
  </si>
  <si>
    <t>01 - INSTITUTO NACIONAL DE AGUAS POTABLES Y ALCANTARILLADOS</t>
  </si>
  <si>
    <t>0001 - INSTITUTO NACIONAL DE AGUA POTABLE Y ALCANTARILLADO (INAPA)</t>
  </si>
  <si>
    <t>6114 - CORPORACIÓN DE FOMENTO HOTELERO Y DESARROLLO DEL TURISMO</t>
  </si>
  <si>
    <t>01 - CORPORACION DE FOMENTO HOTELERO Y DESARROLLO DEL TURISMO</t>
  </si>
  <si>
    <t>0001 - CORPORACION DE FOMENTO HOTELERO Y DESARROLLO DEL TURISMO</t>
  </si>
  <si>
    <t>6115 - INSTITUTO POSTAL DOMINICANO</t>
  </si>
  <si>
    <t>01 - INSTITUTO POSTAL DOMINICANO</t>
  </si>
  <si>
    <t>0001 - INSTITUTO POSTAL DOMINICANO</t>
  </si>
  <si>
    <t>6116 - AUTORIDAD PORTUARIA DOMINICANA</t>
  </si>
  <si>
    <t>01 - AUTORIDAD PORTUARIA DOMINICANA</t>
  </si>
  <si>
    <t>0001 - AUTORIDAD PORTUARIA DOMINICANA</t>
  </si>
  <si>
    <t>6118 - LOTERIA NACIONAL</t>
  </si>
  <si>
    <t>01 - LOTERIA NACIONAL</t>
  </si>
  <si>
    <t>0001 - LOTERIA NACIONAL</t>
  </si>
  <si>
    <t>6119 - INSTITUTO NACIONAL DE LA VIVIENDA</t>
  </si>
  <si>
    <t>01 - INSTITUTO NACIONAL DE LA VIVIENDA</t>
  </si>
  <si>
    <t>0001 - INSTITUTO NACIONAL DE LA VIVIENDA</t>
  </si>
  <si>
    <t>6120 - PROYECTO LA CRUZ DE MANZANILLO</t>
  </si>
  <si>
    <t>01 - LA CRUZ DE MANZANILLO</t>
  </si>
  <si>
    <t>0001 - LA CRUZ DE MANZANILLO</t>
  </si>
  <si>
    <t>6121 - CORPORACION DE ACUEDUCTO Y ALCANTARILLADO DE BOCA CHICA</t>
  </si>
  <si>
    <t>0001 - CORPORACION DE ACUEDUCTO Y ALCANTARILLADO DE BOCA CHICA</t>
  </si>
  <si>
    <t>6125 - CORPORACION DE ACUEDUCTO Y ALCANTARILLADO DE LA VEGA</t>
  </si>
  <si>
    <t>01 - CORPORACION DE ACUEDUCTO Y ALCANTARILLADO DE LA VEGA</t>
  </si>
  <si>
    <t>0001 - CORPORACION DE ACUEDUCTO Y ALCANTARILLADO DE LA VEGA</t>
  </si>
  <si>
    <t>Capítulo Cod</t>
  </si>
  <si>
    <t>Capítulo Nom</t>
  </si>
  <si>
    <t>Sub-Capítulo Cod</t>
  </si>
  <si>
    <t>Sub-Capítulo Nom</t>
  </si>
  <si>
    <t>Sub-Capítulo</t>
  </si>
  <si>
    <t>Concatenar Sub-Cap</t>
  </si>
  <si>
    <t>Concatenar UE</t>
  </si>
  <si>
    <t>Representante 
Planificación y Desarrollo</t>
  </si>
  <si>
    <t>Representante
Administrativo Financiero</t>
  </si>
  <si>
    <t>Firma</t>
  </si>
  <si>
    <t>Fecha</t>
  </si>
  <si>
    <t>Fecha de creación del producto en el sistema, asignada de manera automática.</t>
  </si>
  <si>
    <t>Fecha de baja del producto en el sistema, asignada al ser deshabilitado.</t>
  </si>
  <si>
    <t>HISTORIAL DE CAMBIOS</t>
  </si>
  <si>
    <t>REVISIÓN</t>
  </si>
  <si>
    <t>FECHA</t>
  </si>
  <si>
    <t>SECCIÓN</t>
  </si>
  <si>
    <t>REVISADO POR</t>
  </si>
  <si>
    <t>APROBADO POR</t>
  </si>
  <si>
    <t>08/05/2018</t>
  </si>
  <si>
    <t>Todas</t>
  </si>
  <si>
    <t>Creación del Documento</t>
  </si>
  <si>
    <t>Víctor Montero
Encargado Depto. Normas, Metodologías y Calidad del Gasto</t>
  </si>
  <si>
    <t>18/06/2018</t>
  </si>
  <si>
    <t>II</t>
  </si>
  <si>
    <t>Inclusión del indicador de producto</t>
  </si>
  <si>
    <t>06/03/2019</t>
  </si>
  <si>
    <t>Reestructuración del documento para la solicitud de modificaciones a estructuras programáticas</t>
  </si>
  <si>
    <t>03/06/2019</t>
  </si>
  <si>
    <t>II.I</t>
  </si>
  <si>
    <t>Inclusión de columna para racional de modificación</t>
  </si>
  <si>
    <t>Integrar la dimensión de la cohesión territorial en el diseño y la gestión de las políticas públicas</t>
  </si>
  <si>
    <t>Reducir la disparidad urbano-rural e interregional en el acceso a servicios y oportunidades económicas, mediante la promoción de un desarrollo territorial ordenado e inclusivo</t>
  </si>
  <si>
    <t>Garantizar la sostenibilidad macroeconómica</t>
  </si>
  <si>
    <t>Consolidar una gestión de las finanzas públicas sostenible, que asigne los recursos en función de las prioridades del desarrollo nacional y propicie una distribución equitativa de la renta nacional</t>
  </si>
  <si>
    <t>Consolidar un sistema financiero eficiente, solvente y profundo que apoye la generación de ahorro y su canalización al desarrollo productivo</t>
  </si>
  <si>
    <t>Fortalecer el sistema nacional de ciencia, tecnología e innovación para dar respuestas a las demandas económicas, sociales y culturales de la nación y propiciar la inserción en la sociedad y economía del conocimiento</t>
  </si>
  <si>
    <t>Desarrollar una gestión integral de desechos, sustancias contaminantes y fuentes de contaminación</t>
  </si>
  <si>
    <t>Promover la producción y el consumo sostenibles</t>
  </si>
  <si>
    <t>Apoyar la competitividad, diversificacion y sostenibilidad del sector turismo</t>
  </si>
  <si>
    <t>Elevar la eficiencia, capacidad de inversión y productividad de las micro, pequeñas y medianas empresas (MIPYME)</t>
  </si>
  <si>
    <t>Convertir al país en un centro logístico regional, aprovechando sus ventajas de localización geográfica</t>
  </si>
  <si>
    <t>Expandir la cobertura y mejorar la calidad y competitividad de la infraestructura y servicios de transporte, logística, orientándolos a la integración del territorio, al apoyo del desarrollo productivo a la inserción competitiva en los mercados internacionales</t>
  </si>
  <si>
    <t>Promover y proteger los derechos de la población dominicana en el exterior y propiciar la conservacion de su identidad nacional</t>
  </si>
  <si>
    <t>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t>
  </si>
  <si>
    <t>Elevar el capital humano y social y las oportunidades enconómicas para la población en condiciones de pobreza, a fin de elvar su empleabilidad, capacidad de generación de ingresos y mejoría de las condiciones de vida</t>
  </si>
  <si>
    <t>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t>
  </si>
  <si>
    <t>Fortalecer las capacidades de control y fiscalización del Congreso Nacional para proteger los recursos públicos y asegurar su uso eficiente, eficaz y transparente</t>
  </si>
  <si>
    <t>Promover la consolidación del sistema electoral y de partidos políticos para garantizar la actuación responsable, democr¿tica y transparente de los actores e instituciones del sistema pol¿tico</t>
  </si>
  <si>
    <t>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t>
  </si>
  <si>
    <t>Administración pública transparente, eficiente y orientada</t>
  </si>
  <si>
    <t>Estructura productiva sectorial y territorialemnte adecuada, integrada competitivamente a la economía global y que aprovecha las oportunidades del mercado local</t>
  </si>
  <si>
    <t>I.I - Completar los datos requeridos sobre la institución</t>
  </si>
  <si>
    <t>Comentario</t>
  </si>
  <si>
    <t>ESTRUCTURA PROGRAMÁTICA VIGENTE</t>
  </si>
  <si>
    <t>Etiquetas de fila</t>
  </si>
  <si>
    <t>00 - N/A</t>
  </si>
  <si>
    <t>Total general</t>
  </si>
  <si>
    <t>01 - Acciones Comunes</t>
  </si>
  <si>
    <t>02 - Instituciones del Sector Publico No Financiero (SPNF) con recursos centralizados en la Cuenta Unica del Tesoro</t>
  </si>
  <si>
    <t>03 - Instituciones del Sector Publico No Financiero con cuota de pago asiganda</t>
  </si>
  <si>
    <t>04 - Instituciones Publicas con pagos oportunos de acuerdo a las politicas de pago</t>
  </si>
  <si>
    <t>05 - Administraciones Locales y/o colecturias con pago a traves de Especies Timbradas provistas</t>
  </si>
  <si>
    <t>02 - Estado dominicano con bienes inmuebles inventariados y valorados a nivel nacional</t>
  </si>
  <si>
    <t>03 - Estado Dominicano recibe estudios de mercado determinando precio por metro cuadrado de terrenos a nivel nacional.</t>
  </si>
  <si>
    <t>04 - Ciudadanos reciben servicios de expedición de certificaciones catastrales a nivel nacional</t>
  </si>
  <si>
    <t>02 - Titularidad de Inmuebles del Estado</t>
  </si>
  <si>
    <t>03 - Registro de inventario de bienes muebles</t>
  </si>
  <si>
    <t>04 - Subastas Públicas</t>
  </si>
  <si>
    <t>02 - MIPYME, gobiernos locales y sectores productivos nacionales participan en el mercado de compras publicas inclusivas y sostenibles</t>
  </si>
  <si>
    <t>03 - Mujeres y MIPYME  de mujeres participan en igualdad de oportunidades en el Sistema Nacional de Compras y Contrataciones Publicas (SNCCP) y en el organismo rector y se fomenta su inclusión en el mercado de Compras Publicas</t>
  </si>
  <si>
    <t>04 - Incorporación de instituciones al Sistema Nacional de Compras y Contrataciones (SNCCP).</t>
  </si>
  <si>
    <t>02 - Diseño de la Politica Tributaria</t>
  </si>
  <si>
    <t>01 - Acciones comunes</t>
  </si>
  <si>
    <t>02 - Servidores públicos/cuidadanos reciben capacitaciones política y gestión fiscal</t>
  </si>
  <si>
    <t>03 - Instituciones públicas y privadas reciben acreditación y certificación para desarrollar programas en materia hacendaría</t>
  </si>
  <si>
    <t>02 - Instituciones del Sector Público no Financiero con Normativas en Cumplimiento con las Normas Internacionales Implementadas</t>
  </si>
  <si>
    <t>03 - Informe de Estado de Recaudación e Inversionista de las Rentas</t>
  </si>
  <si>
    <t>02 - Gestionar y Normar el endeudamiento publico del SPNF</t>
  </si>
  <si>
    <t>02 - Usuarios con Acceso al Sistema para la Gestión Financiera del Estado con Funcionamiento Eficiente</t>
  </si>
  <si>
    <t>02 - Instituciones del sector publico no financiero formulan y ejecutan sus presupuestos en base a productos</t>
  </si>
  <si>
    <t>03 - Instituciones del gobierno general nacional con seguimiento y evaluación presupuestaria en base a productos</t>
  </si>
  <si>
    <t>02 - Pensionados y Jubilados con derechos  previsionales oportunamente otorgados</t>
  </si>
  <si>
    <t>Programatica</t>
  </si>
  <si>
    <t>2019</t>
  </si>
  <si>
    <t>Año</t>
  </si>
  <si>
    <t>Solicitud Revisión Estructura Programática</t>
  </si>
  <si>
    <t>Griselda Gómez Dirección de Evaluación y Calidad del Gasto Público</t>
  </si>
  <si>
    <t>0010 - CONSEJO NACIONAL PARA EL CAMBIO CLIMATICO Y MECANISMO DE DESARROLLO LIMPIO</t>
  </si>
  <si>
    <t>0003 - DIRECCION DE LA INFORMACION ANALISIS Y PROGRAMACION ESTRATEGICA</t>
  </si>
  <si>
    <t xml:space="preserve">Año base para el cálculo del indicador. </t>
  </si>
  <si>
    <t>0005 - GOBERNACION DEL EDIFICIO GUBERNAMENTAL JUAN PABLO DUARTE</t>
  </si>
  <si>
    <t>0007 - GABINETE DE POLITICA MEDIOAMBIENTAL Y DESARROLLO FISICO</t>
  </si>
  <si>
    <t>0012 - CONSEJO NACIONAL DE DROGAS</t>
  </si>
  <si>
    <t>0028 - UNIDAD TECNICA EJECUTORA DE PROYECTO DE DESARROLLO AGROFORESTAL</t>
  </si>
  <si>
    <t>0029 - VICE PRESIDENCIA DE LA REPUBLICA</t>
  </si>
  <si>
    <t>0002 - OFICINA DE COOPERACIÓN INTERNACIONAL (OCI)</t>
  </si>
  <si>
    <t>0004 - INSTITUTO NACIONAL DE EDUCACIÓN FISICA</t>
  </si>
  <si>
    <t>0005 - INSTITUTO NACIONAL DE BIENESTAR MAGISTERIAL</t>
  </si>
  <si>
    <t>0006 - INSTITUTO DOM. DE EVALUACIÓN E INVESTIGACIÓN DE LA CALIDAD EDUCATIVA</t>
  </si>
  <si>
    <t>0004 - CUERPO DE BOMBEROS DE SANTO DOMINGO, DISTRITO NACIONAL</t>
  </si>
  <si>
    <t>0005 - CUERPO DE BOMBEROS SANTO DOMINGO NORTE</t>
  </si>
  <si>
    <t>0006 - CUERPO DE BOMBEROS SANTO DOMINGO ESTE</t>
  </si>
  <si>
    <t>0007 - CUERPO DE BOMBEROS DE SANTO DOMINGO DE BOCA CHICA</t>
  </si>
  <si>
    <t>0009 - CUERPO DE BOMBEROS DE SANTO DOMINGO DE PEDRO BRAND</t>
  </si>
  <si>
    <t>0010 - CUERPO DE BOMBEROS DE SANTO DOMINGO OESTE</t>
  </si>
  <si>
    <t>0004 - INSTITUTO DE SEGURIDAD SOCIAL DE LAS FUERZAS ARMADAS</t>
  </si>
  <si>
    <r>
      <t>0006 - INSTITUTO CARTOGR</t>
    </r>
    <r>
      <rPr>
        <sz val="11"/>
        <color theme="1"/>
        <rFont val="Calibri"/>
        <family val="2"/>
      </rPr>
      <t>ÁFICO MILITAR DE LAS FUERZAS ARMADAS</t>
    </r>
  </si>
  <si>
    <t>0008 - CÍRCULO DEPORTIVO DE LAS FUERZAS ARMADAS Y LA POLICIA NACIONAL</t>
  </si>
  <si>
    <t>0013 - PROGRAMA DE EDUCACIÓN Y CAPACITACIÓN PROFESIONAL DE LAS FFAA</t>
  </si>
  <si>
    <t>0014 - DIRECCION GENERAL DE LA RESERVA DE LAS FUERZAS ARMADAS Y POLICIA NACIONAL</t>
  </si>
  <si>
    <t>0021 - COMANDO CONJUNTO METROPOLITANO DE LAS FUERZAS ARMADAS</t>
  </si>
  <si>
    <t>0022 - COMANDO CONJUNTO NORTE DE LAS FUERZAS ARMADAS</t>
  </si>
  <si>
    <t>0023 - COMANDO CONJUNTO DEL  ESTE DE LAS FUERZAS ARMADAS</t>
  </si>
  <si>
    <t>0028 - INSTITUTO SUPERIOR PARA LA DEFENSA ' GENERAL JUAN PABLO DUARTE DIEZ' INSUDE.</t>
  </si>
  <si>
    <t>0005 - COMISION NACIONAL DE NEGOCIACIONES  COMERCIALES (CNNC)</t>
  </si>
  <si>
    <t>0007 - CONSEJO NACIONAL PARA EL VIH SIDA</t>
  </si>
  <si>
    <t>0029 - COMISION PRESIDENCIAL DE POLITICA FARMACEUTICA NACIONAL</t>
  </si>
  <si>
    <t>0003 - OFICINA DE TRATADOS COMERCIALES AGRICOLAS</t>
  </si>
  <si>
    <t>0017 - GOBERNACION DEL EDIFICIO DE OFICINAS GUBERNAMENTALES</t>
  </si>
  <si>
    <t>0001 - CONSEJO NACIONAL DE ZONAS FRANCAS</t>
  </si>
  <si>
    <t>0001 - MERCADOS DOMINICANOS DE ABASTO AGROPECUARIO</t>
  </si>
  <si>
    <t>01 - CORPORACION DE ACUEDUCTO Y ALCANTARILLADO DE BOCA CHICA</t>
  </si>
  <si>
    <r>
      <t>0009 - DIRECCI</t>
    </r>
    <r>
      <rPr>
        <sz val="11"/>
        <color theme="1"/>
        <rFont val="Calibri"/>
        <family val="2"/>
      </rPr>
      <t>ÓN GENERAL DE PROGRAMAS ESPECIALES DE LA PRESIDENCIA</t>
    </r>
  </si>
  <si>
    <t>5005</t>
  </si>
  <si>
    <t>01</t>
  </si>
  <si>
    <t>0001</t>
  </si>
  <si>
    <t>11</t>
  </si>
  <si>
    <t>00</t>
  </si>
  <si>
    <t>2.8.02</t>
  </si>
  <si>
    <t>02</t>
  </si>
  <si>
    <t>0002</t>
  </si>
  <si>
    <t>Bienes Prendarios Subastados</t>
  </si>
  <si>
    <t>03</t>
  </si>
  <si>
    <t>99</t>
  </si>
  <si>
    <t>0000</t>
  </si>
  <si>
    <t>N/A</t>
  </si>
  <si>
    <t>0.0.00</t>
  </si>
  <si>
    <t>Servicios de Ahorrros y Préstamos Prendarios de Menor Cuantia</t>
  </si>
  <si>
    <t>Acciones Comunes</t>
  </si>
  <si>
    <t>Dirección y Coordinación Institucional</t>
  </si>
  <si>
    <t>Gestión, otorgamiento y seguimiento a Operaciones Crediticias</t>
  </si>
  <si>
    <t>Ciudadanos Acceden a Servicios de Ahorros mediante depositos en efectivo</t>
  </si>
  <si>
    <t>Captacion y Gestion de Ahorros en Efectivo</t>
  </si>
  <si>
    <t>04</t>
  </si>
  <si>
    <t>Ciudadanos Acceden a servicios de compra y venta de oro</t>
  </si>
  <si>
    <t>Servicios de Compra y Venta de Oro</t>
  </si>
  <si>
    <t>Administracion de Activos, Pasivos y Transferencias</t>
  </si>
  <si>
    <t xml:space="preserve">Ciudadanos Acceden a Préstamos de Menor Cuantia en condiciones blandas </t>
  </si>
  <si>
    <t>01 -</t>
  </si>
  <si>
    <t>11 -</t>
  </si>
  <si>
    <t>12 -</t>
  </si>
  <si>
    <t>13 -</t>
  </si>
  <si>
    <t>14 -</t>
  </si>
  <si>
    <t>15 -</t>
  </si>
  <si>
    <t>16 -</t>
  </si>
  <si>
    <t>17 -</t>
  </si>
  <si>
    <t>18 -</t>
  </si>
  <si>
    <t>19 -</t>
  </si>
  <si>
    <t>20 -</t>
  </si>
  <si>
    <t>21 -</t>
  </si>
  <si>
    <t>96 -</t>
  </si>
  <si>
    <t>98 -</t>
  </si>
  <si>
    <t>99 -</t>
  </si>
  <si>
    <t>0002-Administración General</t>
  </si>
  <si>
    <t>0003-Departamento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</si>
</sst>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3" x14ac:knownFonts="1">
    <font>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sz val="12"/>
      <color theme="1"/>
      <name val="Calibri"/>
      <family val="2"/>
      <scheme val="minor"/>
    </font>
    <font>
      <b/>
      <sz val="11"/>
      <color theme="0"/>
      <name val="Calibri"/>
      <family val="2"/>
    </font>
    <font>
      <b/>
      <sz val="11"/>
      <color theme="1"/>
      <name val="Calibri"/>
      <family val="2"/>
    </font>
    <font>
      <sz val="11"/>
      <color theme="1"/>
      <name val="Calibri"/>
      <family val="2"/>
    </font>
    <font>
      <sz val="7"/>
      <color theme="1"/>
      <name val="Times New Roman"/>
      <family val="1"/>
    </font>
    <font>
      <sz val="11"/>
      <color theme="1"/>
      <name val="Wingdings"/>
      <charset val="2"/>
    </font>
    <font>
      <b/>
      <sz val="11"/>
      <color theme="1"/>
      <name val="Calibri"/>
      <family val="2"/>
      <scheme val="minor"/>
    </font>
    <font>
      <sz val="10"/>
      <name val="Century Gothic"/>
      <family val="2"/>
    </font>
    <font>
      <sz val="8"/>
      <color theme="1"/>
      <name val="Calibri"/>
      <family val="2"/>
      <scheme val="minor"/>
    </font>
    <font>
      <b/>
      <sz val="14"/>
      <name val="Calibri"/>
      <family val="2"/>
    </font>
    <font>
      <b/>
      <sz val="9"/>
      <color rgb="FFFFFFFF"/>
      <name val="Calibri"/>
      <family val="2"/>
    </font>
    <font>
      <sz val="9"/>
      <name val="Calibri"/>
      <family val="2"/>
    </font>
    <font>
      <sz val="9"/>
      <color rgb="FF000000"/>
      <name val="Calibri"/>
      <family val="2"/>
    </font>
    <font>
      <sz val="9"/>
      <color rgb="FF383838"/>
      <name val="Calibri"/>
      <family val="2"/>
    </font>
    <font>
      <b/>
      <sz val="11"/>
      <color theme="1"/>
      <name val="Calibri"/>
      <scheme val="minor"/>
    </font>
  </fonts>
  <fills count="8">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4"/>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style="thin">
        <color theme="6"/>
      </left>
      <right style="thin">
        <color theme="6"/>
      </right>
      <top/>
      <bottom style="thin">
        <color theme="6"/>
      </bottom>
      <diagonal/>
    </border>
    <border>
      <left/>
      <right/>
      <top/>
      <bottom style="thin">
        <color theme="4" tint="0.39997558519241921"/>
      </bottom>
      <diagonal/>
    </border>
    <border>
      <left style="medium">
        <color indexed="64"/>
      </left>
      <right/>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medium">
        <color indexed="64"/>
      </left>
      <right style="medium">
        <color indexed="64"/>
      </right>
      <top style="medium">
        <color indexed="64"/>
      </top>
      <bottom style="medium">
        <color rgb="FFFFFFFF"/>
      </bottom>
      <diagonal/>
    </border>
    <border>
      <left style="medium">
        <color indexed="64"/>
      </left>
      <right style="medium">
        <color indexed="64"/>
      </right>
      <top style="medium">
        <color rgb="FFFFFFFF"/>
      </top>
      <bottom style="medium">
        <color indexed="64"/>
      </bottom>
      <diagonal/>
    </border>
  </borders>
  <cellStyleXfs count="1">
    <xf numFmtId="0" fontId="0" fillId="0" borderId="0"/>
  </cellStyleXfs>
  <cellXfs count="121">
    <xf numFmtId="0" fontId="0" fillId="0" borderId="0" xfId="0"/>
    <xf numFmtId="49" fontId="7" fillId="0" borderId="8" xfId="0" applyNumberFormat="1" applyFont="1" applyBorder="1" applyAlignment="1" applyProtection="1">
      <alignment horizontal="center" vertical="center"/>
      <protection locked="0"/>
    </xf>
    <xf numFmtId="0" fontId="9" fillId="4" borderId="20"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11" fillId="0" borderId="4" xfId="0" applyFont="1" applyBorder="1" applyAlignment="1">
      <alignment vertical="center" wrapText="1"/>
    </xf>
    <xf numFmtId="0" fontId="11" fillId="0" borderId="4" xfId="0" applyFont="1" applyBorder="1" applyAlignment="1">
      <alignment horizontal="left" vertical="center" wrapText="1" indent="5"/>
    </xf>
    <xf numFmtId="0" fontId="11" fillId="0" borderId="7" xfId="0" applyFont="1" applyBorder="1" applyAlignment="1">
      <alignment horizontal="left" vertical="center" wrapText="1" indent="5"/>
    </xf>
    <xf numFmtId="0" fontId="10" fillId="0" borderId="20" xfId="0" applyFont="1" applyBorder="1" applyAlignment="1">
      <alignment horizontal="center" vertical="center" wrapText="1"/>
    </xf>
    <xf numFmtId="0" fontId="11" fillId="0" borderId="7" xfId="0" applyFont="1" applyBorder="1" applyAlignment="1">
      <alignment vertical="center" wrapText="1"/>
    </xf>
    <xf numFmtId="0" fontId="11" fillId="0" borderId="7" xfId="0" applyFont="1" applyBorder="1" applyAlignment="1">
      <alignment horizontal="justify" vertical="center" wrapText="1"/>
    </xf>
    <xf numFmtId="0" fontId="10" fillId="0" borderId="4" xfId="0" applyFont="1" applyBorder="1" applyAlignment="1">
      <alignment vertical="center" wrapText="1"/>
    </xf>
    <xf numFmtId="0" fontId="13" fillId="0" borderId="4" xfId="0" applyFont="1" applyBorder="1" applyAlignment="1">
      <alignment horizontal="left" vertical="center" wrapText="1" indent="5"/>
    </xf>
    <xf numFmtId="0" fontId="13" fillId="0" borderId="7" xfId="0" applyFont="1" applyBorder="1" applyAlignment="1">
      <alignment horizontal="left" vertical="center" wrapText="1" indent="5"/>
    </xf>
    <xf numFmtId="0" fontId="11" fillId="0" borderId="4" xfId="0" applyFont="1" applyBorder="1" applyAlignment="1">
      <alignment horizontal="justify" vertical="center" wrapText="1"/>
    </xf>
    <xf numFmtId="0" fontId="14" fillId="0" borderId="0" xfId="0" applyFont="1"/>
    <xf numFmtId="0" fontId="0" fillId="0" borderId="0" xfId="0" applyAlignment="1">
      <alignment vertical="center" wrapText="1"/>
    </xf>
    <xf numFmtId="0" fontId="0" fillId="0" borderId="0" xfId="0" applyAlignment="1">
      <alignment horizontal="center" vertical="center"/>
    </xf>
    <xf numFmtId="0" fontId="15" fillId="0" borderId="8" xfId="0" applyFont="1" applyBorder="1" applyAlignment="1">
      <alignment vertical="center"/>
    </xf>
    <xf numFmtId="0" fontId="0" fillId="0" borderId="23" xfId="0" applyBorder="1"/>
    <xf numFmtId="0" fontId="0" fillId="0" borderId="15" xfId="0" applyBorder="1"/>
    <xf numFmtId="0" fontId="14" fillId="0" borderId="25" xfId="0" applyFont="1" applyBorder="1" applyAlignment="1">
      <alignment horizontal="left"/>
    </xf>
    <xf numFmtId="0" fontId="14" fillId="0" borderId="0" xfId="0" applyFont="1" applyAlignment="1">
      <alignment horizontal="left" indent="1"/>
    </xf>
    <xf numFmtId="0" fontId="0" fillId="0" borderId="0" xfId="0" applyAlignment="1">
      <alignment horizontal="left" indent="2"/>
    </xf>
    <xf numFmtId="0" fontId="14" fillId="0" borderId="0" xfId="0" applyFont="1" applyAlignment="1">
      <alignment horizontal="left"/>
    </xf>
    <xf numFmtId="0" fontId="0" fillId="0" borderId="0" xfId="0" applyAlignment="1">
      <alignment horizontal="center"/>
    </xf>
    <xf numFmtId="0" fontId="18" fillId="4" borderId="30" xfId="0" applyFont="1" applyFill="1" applyBorder="1" applyAlignment="1">
      <alignment horizontal="center" vertical="center"/>
    </xf>
    <xf numFmtId="0" fontId="18" fillId="4" borderId="31" xfId="0" applyFont="1" applyFill="1" applyBorder="1" applyAlignment="1">
      <alignment horizontal="center" vertical="center"/>
    </xf>
    <xf numFmtId="0" fontId="19" fillId="0" borderId="32" xfId="0" applyFont="1" applyBorder="1" applyAlignment="1">
      <alignment horizontal="center" vertical="center"/>
    </xf>
    <xf numFmtId="49" fontId="19" fillId="0" borderId="33" xfId="0" applyNumberFormat="1" applyFont="1" applyBorder="1" applyAlignment="1">
      <alignment horizontal="center" vertical="center"/>
    </xf>
    <xf numFmtId="0" fontId="19" fillId="0" borderId="33" xfId="0" applyFont="1" applyBorder="1" applyAlignment="1">
      <alignment horizontal="center" vertical="center"/>
    </xf>
    <xf numFmtId="0" fontId="20" fillId="0" borderId="33" xfId="0" applyFont="1" applyBorder="1" applyAlignment="1">
      <alignment horizontal="center" vertical="center"/>
    </xf>
    <xf numFmtId="0" fontId="21" fillId="0" borderId="33" xfId="0" applyFont="1" applyBorder="1" applyAlignment="1">
      <alignment horizontal="center" vertical="center" wrapText="1"/>
    </xf>
    <xf numFmtId="0" fontId="20" fillId="0" borderId="33" xfId="0" applyFont="1" applyBorder="1" applyAlignment="1">
      <alignment horizontal="center" vertical="center" wrapText="1"/>
    </xf>
    <xf numFmtId="0" fontId="0" fillId="0" borderId="0" xfId="0" applyProtection="1">
      <protection locked="0"/>
    </xf>
    <xf numFmtId="0" fontId="0" fillId="0" borderId="8" xfId="0" applyBorder="1" applyProtection="1">
      <protection locked="0"/>
    </xf>
    <xf numFmtId="0" fontId="3" fillId="2" borderId="34" xfId="0" applyFont="1" applyFill="1" applyBorder="1" applyAlignment="1">
      <alignment horizontal="center" vertical="center" wrapText="1"/>
    </xf>
    <xf numFmtId="0" fontId="4" fillId="0" borderId="35" xfId="0" applyFont="1" applyBorder="1" applyAlignment="1">
      <alignment horizontal="center" vertical="center" wrapText="1"/>
    </xf>
    <xf numFmtId="0" fontId="0" fillId="0" borderId="0" xfId="0" pivotButton="1"/>
    <xf numFmtId="0" fontId="0" fillId="0" borderId="0" xfId="0" applyAlignment="1">
      <alignment horizontal="left"/>
    </xf>
    <xf numFmtId="0" fontId="17" fillId="0" borderId="0" xfId="0" applyFont="1" applyAlignment="1">
      <alignment horizontal="center" vertical="center"/>
    </xf>
    <xf numFmtId="0" fontId="0" fillId="0" borderId="0" xfId="0" applyAlignment="1">
      <alignment horizontal="left" indent="1"/>
    </xf>
    <xf numFmtId="0" fontId="0" fillId="0" borderId="0" xfId="0" applyAlignment="1">
      <alignment horizontal="left" indent="3"/>
    </xf>
    <xf numFmtId="0" fontId="14" fillId="0" borderId="24" xfId="0" applyFont="1" applyBorder="1" applyAlignment="1">
      <alignment horizontal="left" vertical="top"/>
    </xf>
    <xf numFmtId="0" fontId="22" fillId="0" borderId="0" xfId="0" applyFont="1" applyAlignment="1">
      <alignment horizontal="left"/>
    </xf>
    <xf numFmtId="49" fontId="7" fillId="7" borderId="8" xfId="0" applyNumberFormat="1" applyFont="1" applyFill="1" applyBorder="1" applyAlignment="1" applyProtection="1">
      <alignment horizontal="center" vertical="center"/>
      <protection locked="0"/>
    </xf>
    <xf numFmtId="0" fontId="0" fillId="0" borderId="23"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16" fillId="0" borderId="11" xfId="0" applyFont="1" applyBorder="1" applyAlignment="1">
      <alignment horizontal="center" vertical="top"/>
    </xf>
    <xf numFmtId="0" fontId="0" fillId="0" borderId="0" xfId="0" applyAlignment="1" applyProtection="1">
      <alignment horizontal="center"/>
      <protection locked="0"/>
    </xf>
    <xf numFmtId="49" fontId="7" fillId="0" borderId="17" xfId="0" applyNumberFormat="1" applyFont="1" applyBorder="1" applyAlignment="1" applyProtection="1">
      <alignment horizontal="left" vertical="center" wrapText="1"/>
      <protection locked="0"/>
    </xf>
    <xf numFmtId="49" fontId="7" fillId="0" borderId="19" xfId="0" applyNumberFormat="1" applyFont="1" applyBorder="1" applyAlignment="1" applyProtection="1">
      <alignment horizontal="left" vertical="center" wrapText="1"/>
      <protection locked="0"/>
    </xf>
    <xf numFmtId="49" fontId="7" fillId="0" borderId="18" xfId="0" applyNumberFormat="1" applyFont="1" applyBorder="1" applyAlignment="1" applyProtection="1">
      <alignment horizontal="left" vertical="center" wrapText="1"/>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49" fontId="7" fillId="0" borderId="17" xfId="0" applyNumberFormat="1" applyFont="1" applyBorder="1" applyAlignment="1" applyProtection="1">
      <alignment horizontal="left" wrapText="1"/>
      <protection locked="0"/>
    </xf>
    <xf numFmtId="49" fontId="7" fillId="0" borderId="18" xfId="0" applyNumberFormat="1" applyFont="1" applyBorder="1" applyAlignment="1" applyProtection="1">
      <alignment horizontal="left" wrapText="1"/>
      <protection locked="0"/>
    </xf>
    <xf numFmtId="49" fontId="7" fillId="0" borderId="17" xfId="0" applyNumberFormat="1" applyFont="1" applyBorder="1" applyAlignment="1" applyProtection="1">
      <alignment horizontal="center" wrapText="1"/>
      <protection locked="0"/>
    </xf>
    <xf numFmtId="49" fontId="7" fillId="0" borderId="19" xfId="0" applyNumberFormat="1" applyFont="1" applyBorder="1" applyAlignment="1" applyProtection="1">
      <alignment horizontal="center" wrapText="1"/>
      <protection locked="0"/>
    </xf>
    <xf numFmtId="49" fontId="7" fillId="0" borderId="18" xfId="0" applyNumberFormat="1" applyFont="1" applyBorder="1" applyAlignment="1" applyProtection="1">
      <alignment horizontal="center" wrapText="1"/>
      <protection locked="0"/>
    </xf>
    <xf numFmtId="0" fontId="0" fillId="0" borderId="8" xfId="0" applyBorder="1" applyAlignment="1" applyProtection="1">
      <alignment horizontal="center"/>
      <protection locked="0"/>
    </xf>
    <xf numFmtId="0" fontId="5" fillId="4" borderId="23" xfId="0" applyFont="1" applyFill="1" applyBorder="1" applyAlignment="1">
      <alignment horizontal="left" vertical="center"/>
    </xf>
    <xf numFmtId="0" fontId="5" fillId="4" borderId="0" xfId="0" applyFont="1" applyFill="1" applyAlignment="1">
      <alignment horizontal="left" vertical="center"/>
    </xf>
    <xf numFmtId="0" fontId="0" fillId="0" borderId="2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16" fillId="0" borderId="19" xfId="0" applyFont="1" applyBorder="1" applyAlignment="1">
      <alignment horizontal="center" vertical="top"/>
    </xf>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0" fontId="1" fillId="0" borderId="26" xfId="0" applyFont="1" applyBorder="1" applyAlignment="1">
      <alignment horizontal="center" vertical="top" wrapText="1"/>
    </xf>
    <xf numFmtId="0" fontId="1" fillId="0" borderId="0" xfId="0" applyFont="1" applyAlignment="1">
      <alignment horizontal="center" vertical="top" wrapText="1"/>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1" fillId="0" borderId="7" xfId="0" applyFont="1" applyBorder="1" applyAlignment="1">
      <alignment horizontal="center" vertical="top"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0" fillId="0" borderId="23" xfId="0" applyBorder="1" applyAlignment="1">
      <alignment horizontal="left" vertical="center"/>
    </xf>
    <xf numFmtId="0" fontId="0" fillId="0" borderId="0" xfId="0" applyAlignment="1">
      <alignment horizontal="left" vertical="center"/>
    </xf>
    <xf numFmtId="49" fontId="7" fillId="0" borderId="17" xfId="0" applyNumberFormat="1" applyFont="1" applyBorder="1" applyAlignment="1" applyProtection="1">
      <alignment horizontal="center" vertical="center"/>
      <protection locked="0"/>
    </xf>
    <xf numFmtId="49" fontId="7" fillId="0" borderId="18" xfId="0" applyNumberFormat="1" applyFont="1" applyBorder="1" applyAlignment="1" applyProtection="1">
      <alignment horizontal="center" vertical="center"/>
      <protection locked="0"/>
    </xf>
    <xf numFmtId="0" fontId="0" fillId="0" borderId="8" xfId="0" applyBorder="1" applyAlignment="1">
      <alignment horizontal="center" vertical="center" textRotation="45"/>
    </xf>
    <xf numFmtId="49" fontId="0" fillId="0" borderId="8" xfId="0" applyNumberFormat="1" applyBorder="1" applyAlignment="1">
      <alignment horizontal="center" vertical="center" textRotation="45"/>
    </xf>
    <xf numFmtId="0" fontId="0" fillId="0" borderId="9" xfId="0" applyBorder="1" applyAlignment="1">
      <alignment horizontal="center" vertical="center" textRotation="90" wrapText="1"/>
    </xf>
    <xf numFmtId="0" fontId="0" fillId="0" borderId="13" xfId="0" applyBorder="1" applyAlignment="1">
      <alignment horizontal="center" vertical="center" textRotation="90" wrapText="1"/>
    </xf>
    <xf numFmtId="0" fontId="8" fillId="0" borderId="8" xfId="0" applyFont="1"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2" fillId="0" borderId="26" xfId="0" applyFont="1" applyBorder="1" applyAlignment="1">
      <alignment horizontal="center" vertical="center" wrapText="1"/>
    </xf>
    <xf numFmtId="0" fontId="2" fillId="0" borderId="0" xfId="0" applyFont="1" applyAlignment="1">
      <alignment horizontal="center" vertical="center" wrapText="1"/>
    </xf>
    <xf numFmtId="0" fontId="3" fillId="2" borderId="2" xfId="0" applyFont="1" applyFill="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0" fillId="3" borderId="23" xfId="0" applyFill="1" applyBorder="1" applyAlignment="1">
      <alignment horizontal="center"/>
    </xf>
    <xf numFmtId="0" fontId="0" fillId="3" borderId="0" xfId="0" applyFill="1" applyAlignment="1">
      <alignment horizontal="center"/>
    </xf>
    <xf numFmtId="0" fontId="6" fillId="5" borderId="23" xfId="0" applyFont="1" applyFill="1" applyBorder="1" applyAlignment="1">
      <alignment horizontal="left" vertical="center"/>
    </xf>
    <xf numFmtId="0" fontId="6" fillId="5" borderId="0" xfId="0" applyFont="1" applyFill="1" applyAlignment="1">
      <alignment horizontal="left" vertical="center"/>
    </xf>
    <xf numFmtId="0" fontId="7" fillId="6" borderId="8" xfId="0" applyFont="1" applyFill="1" applyBorder="1" applyAlignment="1">
      <alignment horizontal="center" vertical="center"/>
    </xf>
    <xf numFmtId="0" fontId="0" fillId="0" borderId="17"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19" xfId="0" applyBorder="1" applyAlignment="1">
      <alignment horizontal="center"/>
    </xf>
    <xf numFmtId="0" fontId="0" fillId="0" borderId="8" xfId="0" applyBorder="1" applyAlignment="1">
      <alignment horizontal="center" vertical="center" wrapText="1"/>
    </xf>
    <xf numFmtId="0" fontId="10"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9" fillId="4" borderId="1"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10" fillId="0" borderId="22" xfId="0" applyFont="1" applyBorder="1" applyAlignment="1">
      <alignment horizontal="center" vertical="center" wrapText="1"/>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cellXfs>
  <cellStyles count="1">
    <cellStyle name="Normal" xfId="0" builtinId="0"/>
  </cellStyles>
  <dxfs count="11">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alignment horizontal="left" vertical="bottom" textRotation="0" wrapText="0" indent="2" justifyLastLine="0" shrinkToFit="0" readingOrder="0"/>
    </dxf>
    <dxf>
      <font>
        <b/>
        <i val="0"/>
        <strike val="0"/>
        <condense val="0"/>
        <extend val="0"/>
        <outline val="0"/>
        <shadow val="0"/>
        <u val="none"/>
        <vertAlign val="baseline"/>
        <sz val="11"/>
        <color theme="1"/>
        <name val="Calibri"/>
        <scheme val="minor"/>
      </font>
      <numFmt numFmtId="0" formatCode="General"/>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0" indent="1" justifyLastLine="0" shrinkToFit="0" readingOrder="0"/>
    </dxf>
    <dxf>
      <font>
        <b/>
        <i val="0"/>
        <strike val="0"/>
        <condense val="0"/>
        <extend val="0"/>
        <outline val="0"/>
        <shadow val="0"/>
        <u val="none"/>
        <vertAlign val="baseline"/>
        <sz val="11"/>
        <color theme="1"/>
        <name val="Calibri"/>
        <scheme val="minor"/>
      </font>
      <numFmt numFmtId="0" formatCode="General"/>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border diagonalUp="0" diagonalDown="0">
        <left/>
        <right/>
        <top/>
        <bottom style="thin">
          <color theme="4" tint="0.39997558519241921"/>
        </bottom>
        <vertical/>
        <horizontal/>
      </border>
    </dxf>
    <dxf>
      <alignment horizontal="center" vertical="bottom" textRotation="0" wrapText="0" indent="0" justifyLastLine="0" shrinkToFit="0" readingOrder="0"/>
    </dxf>
    <dxf>
      <font>
        <color theme="0"/>
      </font>
      <fill>
        <patternFill>
          <bgColor theme="8" tint="-0.499984740745262"/>
        </patternFill>
      </fill>
    </dxf>
    <dxf>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s>
  <tableStyles count="1" defaultTableStyle="TableStyleMedium2" defaultPivotStyle="PivotStyleLight16">
    <tableStyle name="Estilo de tabla 1" pivot="0" count="2" xr9:uid="{00000000-0011-0000-FFFF-FFFF00000000}">
      <tableStyleElement type="wholeTable" dxfId="10"/>
      <tableStyleElement type="headerRow"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251113</xdr:colOff>
      <xdr:row>0</xdr:row>
      <xdr:rowOff>0</xdr:rowOff>
    </xdr:from>
    <xdr:to>
      <xdr:col>3</xdr:col>
      <xdr:colOff>385583</xdr:colOff>
      <xdr:row>2</xdr:row>
      <xdr:rowOff>161925</xdr:rowOff>
    </xdr:to>
    <xdr:pic>
      <xdr:nvPicPr>
        <xdr:cNvPr id="3" name="Imagen 2" descr="LOGO 10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9091" y="0"/>
          <a:ext cx="1300369" cy="56777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76198</xdr:colOff>
      <xdr:row>0</xdr:row>
      <xdr:rowOff>19049</xdr:rowOff>
    </xdr:from>
    <xdr:to>
      <xdr:col>0</xdr:col>
      <xdr:colOff>1624771</xdr:colOff>
      <xdr:row>3</xdr:row>
      <xdr:rowOff>142875</xdr:rowOff>
    </xdr:to>
    <xdr:pic>
      <xdr:nvPicPr>
        <xdr:cNvPr id="2" name="Imagen 1" descr="LOGO 100%">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76198" y="19049"/>
          <a:ext cx="1548573" cy="75247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1</xdr:col>
      <xdr:colOff>733425</xdr:colOff>
      <xdr:row>3</xdr:row>
      <xdr:rowOff>12700</xdr:rowOff>
    </xdr:to>
    <xdr:pic>
      <xdr:nvPicPr>
        <xdr:cNvPr id="2" name="Imagen 1" descr="LOGO 100%">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0"/>
          <a:ext cx="1295400" cy="6413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jimenez\Desktop\Matriz%20institu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Matriz instituciones"/>
    </sheetNames>
    <sheetDataSet>
      <sheetData sheetId="0"/>
      <sheetData sheetId="1" refreshError="1"/>
    </sheetDataSet>
  </externalBook>
</externalLink>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OnLoad="1" refreshedBy="Yanelli Santana Gaton" refreshedDate="44119.371746412035" backgroundQuery="1" createdVersion="5" refreshedVersion="5" minRefreshableVersion="3" recordCount="0" supportSubquery="1" supportAdvancedDrill="1" xr:uid="{00000000-000A-0000-FFFF-FFFF03000000}">
  <cacheSource type="external" connectionId="3"/>
  <cacheFields count="19">
    <cacheField name="[CLASIFICADOR  PROGRAMATICO].[Programatica].[Capitulo]" caption="Capitulo" numFmtId="0" hierarchy="6" level="1">
      <sharedItems containsSemiMixedTypes="0" containsString="0"/>
    </cacheField>
    <cacheField name="[CLASIFICADOR  PROGRAMATICO].[Programatica].[Sub-Capitulo]" caption="Sub-Capitulo" numFmtId="0" hierarchy="6" level="2">
      <sharedItems containsSemiMixedTypes="0" containsString="0"/>
    </cacheField>
    <cacheField name="[CLASIFICADOR  PROGRAMATICO].[Programatica].[Programa]" caption="Programa" numFmtId="0" hierarchy="6" level="3">
      <sharedItems containsSemiMixedTypes="0" containsString="0"/>
    </cacheField>
    <cacheField name="[CLASIFICADOR  PROGRAMATICO].[Programatica].[Sub-Programa]" caption="Sub-Programa" numFmtId="0" hierarchy="6" level="4">
      <sharedItems containsSemiMixedTypes="0" containsString="0"/>
    </cacheField>
    <cacheField name="[CLASIFICADOR  PROGRAMATICO].[Programatica].[Proyecto]" caption="Proyecto" numFmtId="0" hierarchy="6" level="5">
      <sharedItems containsSemiMixedTypes="0" containsString="0"/>
    </cacheField>
    <cacheField name="[CLASIFICADOR  PROGRAMATICO].[Programatica].[Actividad Obra]" caption="Actividad Obra" numFmtId="0" hierarchy="6" level="6">
      <sharedItems containsSemiMixedTypes="0" containsString="0"/>
    </cacheField>
    <cacheField name="[CLASIFICADOR  PROGRAMATICO].[Programatica].[Sub-Capitulo].[Capitulo]" caption="Capitulo" propertyName="Capitulo" numFmtId="0" hierarchy="6" level="2" memberPropertyField="1">
      <sharedItems containsSemiMixedTypes="0" containsString="0"/>
    </cacheField>
    <cacheField name="[CLASIFICADOR  PROGRAMATICO].[Programatica].[Programa].[Sub-Capitulo]" caption="Sub-Capitulo" propertyName="Sub-Capitulo" numFmtId="0" hierarchy="6" level="3" memberPropertyField="1">
      <sharedItems containsSemiMixedTypes="0" containsString="0"/>
    </cacheField>
    <cacheField name="[CLASIFICADOR  PROGRAMATICO].[Programatica].[Sub-Programa].[Programa]" caption="Programa" propertyName="Programa" numFmtId="0" hierarchy="6" level="4" memberPropertyField="1">
      <sharedItems containsSemiMixedTypes="0" containsString="0"/>
    </cacheField>
    <cacheField name="[CLASIFICADOR  PROGRAMATICO].[Programatica].[Proyecto].[Sub-Programa]" caption="Sub-Programa" propertyName="Sub-Programa" numFmtId="0" hierarchy="6" level="5" memberPropertyField="1">
      <sharedItems containsSemiMixedTypes="0" containsString="0"/>
    </cacheField>
    <cacheField name="[CLASIFICADOR  PROGRAMATICO].[Programatica].[Actividad Obra].[Proyecto]" caption="Proyecto" propertyName="Proyecto" numFmtId="0" hierarchy="6" level="6" memberPropertyField="1">
      <sharedItems containsSemiMixedTypes="0" containsString="0"/>
    </cacheField>
    <cacheField name="[CLASIFICADOR  PROGRAMATICO].[1 - Capitulo].[1 - Capitulo]" caption="1 - Capitulo" numFmtId="0" level="1">
      <sharedItems count="1">
        <s v="[CLASIFICADOR  PROGRAMATICO].[1 - Capitulo].&amp;[0205 - MINISTERIO DE HACIENDA]" c="0205 - MINISTERIO DE HACIENDA"/>
      </sharedItems>
    </cacheField>
    <cacheField name="[CLASIFICADOR  PROGRAMATICO].[2 - Sub-Capitulo].[2 - Sub-Capitulo]" caption="2 - Sub-Capitulo" numFmtId="0" hierarchy="1" level="1" mappingCount="1">
      <sharedItems count="1">
        <s v="[CLASIFICADOR  PROGRAMATICO].[2 - Sub-Capitulo].&amp;[0205 - MINISTERIO DE HACIENDA]&amp;[01 - MINISTERIO DE HACIENDA]" c="01 - MINISTERIO DE HACIENDA" cp="1">
          <x/>
        </s>
      </sharedItems>
      <mpMap v="13"/>
    </cacheField>
    <cacheField name="[CLASIFICADOR  PROGRAMATICO].[2 - Sub-Capitulo].[2 - Sub-Capitulo].[Capitulo]" caption="Capitulo" propertyName="Capitulo" numFmtId="0" hierarchy="1" level="1" memberPropertyField="1">
      <sharedItems count="1">
        <s v="0205 - MINISTERIO DE HACIENDA"/>
      </sharedItems>
    </cacheField>
    <cacheField name="[CLASIFICADOR  PROGRAMATICO].[3 - Programa].[3 - Programa]" caption="3 - Programa" numFmtId="0" hierarchy="2" level="1" mappingCount="1">
      <sharedItems count="15">
        <s v="[CLASIFICADOR  PROGRAMATICO].[3 - Programa].&amp;[0205 - MINISTERIO DE HACIENDA]&amp;[01 - MINISTERIO DE HACIENDA]&amp;[01 -]" c="01 -" cp="1">
          <x/>
        </s>
        <s v="[CLASIFICADOR  PROGRAMATICO].[3 - Programa].&amp;[0205 - MINISTERIO DE HACIENDA]&amp;[01 - MINISTERIO DE HACIENDA]&amp;[11 -]" c="11 -" cp="1">
          <x/>
        </s>
        <s v="[CLASIFICADOR  PROGRAMATICO].[3 - Programa].&amp;[0205 - MINISTERIO DE HACIENDA]&amp;[01 - MINISTERIO DE HACIENDA]&amp;[12 -]" c="12 -" cp="1">
          <x/>
        </s>
        <s v="[CLASIFICADOR  PROGRAMATICO].[3 - Programa].&amp;[0205 - MINISTERIO DE HACIENDA]&amp;[01 - MINISTERIO DE HACIENDA]&amp;[13 -]" c="13 -" cp="1">
          <x/>
        </s>
        <s v="[CLASIFICADOR  PROGRAMATICO].[3 - Programa].&amp;[0205 - MINISTERIO DE HACIENDA]&amp;[01 - MINISTERIO DE HACIENDA]&amp;[14 -]" c="14 -" cp="1">
          <x/>
        </s>
        <s v="[CLASIFICADOR  PROGRAMATICO].[3 - Programa].&amp;[0205 - MINISTERIO DE HACIENDA]&amp;[01 - MINISTERIO DE HACIENDA]&amp;[15 -]" c="15 -" cp="1">
          <x/>
        </s>
        <s v="[CLASIFICADOR  PROGRAMATICO].[3 - Programa].&amp;[0205 - MINISTERIO DE HACIENDA]&amp;[01 - MINISTERIO DE HACIENDA]&amp;[16 -]" c="16 -" cp="1">
          <x/>
        </s>
        <s v="[CLASIFICADOR  PROGRAMATICO].[3 - Programa].&amp;[0205 - MINISTERIO DE HACIENDA]&amp;[01 - MINISTERIO DE HACIENDA]&amp;[17 -]" c="17 -" cp="1">
          <x/>
        </s>
        <s v="[CLASIFICADOR  PROGRAMATICO].[3 - Programa].&amp;[0205 - MINISTERIO DE HACIENDA]&amp;[01 - MINISTERIO DE HACIENDA]&amp;[18 -]" c="18 -" cp="1">
          <x/>
        </s>
        <s v="[CLASIFICADOR  PROGRAMATICO].[3 - Programa].&amp;[0205 - MINISTERIO DE HACIENDA]&amp;[01 - MINISTERIO DE HACIENDA]&amp;[19 -]" c="19 -" cp="1">
          <x/>
        </s>
        <s v="[CLASIFICADOR  PROGRAMATICO].[3 - Programa].&amp;[0205 - MINISTERIO DE HACIENDA]&amp;[01 - MINISTERIO DE HACIENDA]&amp;[20 -]" c="20 -" cp="1">
          <x/>
        </s>
        <s v="[CLASIFICADOR  PROGRAMATICO].[3 - Programa].&amp;[0205 - MINISTERIO DE HACIENDA]&amp;[01 - MINISTERIO DE HACIENDA]&amp;[21 -]" c="21 -" cp="1">
          <x/>
        </s>
        <s v="[CLASIFICADOR  PROGRAMATICO].[3 - Programa].&amp;[0205 - MINISTERIO DE HACIENDA]&amp;[01 - MINISTERIO DE HACIENDA]&amp;[96 -]" c="96 -" cp="1">
          <x/>
        </s>
        <s v="[CLASIFICADOR  PROGRAMATICO].[3 - Programa].&amp;[0205 - MINISTERIO DE HACIENDA]&amp;[01 - MINISTERIO DE HACIENDA]&amp;[98 -]" c="98 -" cp="1">
          <x/>
        </s>
        <s v="[CLASIFICADOR  PROGRAMATICO].[3 - Programa].&amp;[0205 - MINISTERIO DE HACIENDA]&amp;[01 - MINISTERIO DE HACIENDA]&amp;[99 -]" c="99 -" cp="1">
          <x/>
        </s>
      </sharedItems>
      <mpMap v="15"/>
    </cacheField>
    <cacheField name="[CLASIFICADOR  PROGRAMATICO].[3 - Programa].[3 - Programa].[Sub-Capitulo]" caption="Sub-Capitulo" propertyName="Sub-Capitulo" numFmtId="0" hierarchy="2" level="1" memberPropertyField="1">
      <sharedItems count="1">
        <s v="01 - MINISTERIO DE HACIENDA"/>
      </sharedItems>
    </cacheField>
    <cacheField name="[CLASIFICADOR  PROGRAMATICO].[4 - Sub-Programa].[4 - Sub-Programa]" caption="4 - Sub-Programa" numFmtId="0" hierarchy="3" level="1" mappingCount="1">
      <sharedItems count="34" longText="1">
        <s v="[CLASIFICADOR  PROGRAMATICO].[4 - Sub-Programa].&amp;[0205 - MINISTERIO DE HACIENDA]&amp;[01 - MINISTERIO DE HACIENDA]&amp;[01 -]&amp;[00 - N/A]" c="00 - N/A" cp="1">
          <x/>
        </s>
        <s v="[CLASIFICADOR  PROGRAMATICO].[4 - Sub-Programa].&amp;[0205 - MINISTERIO DE HACIENDA]&amp;[01 - MINISTERIO DE HACIENDA]&amp;[96 -]&amp;[00 - N/A]" c="00 - N/A" cp="1">
          <x v="1"/>
        </s>
        <s v="[CLASIFICADOR  PROGRAMATICO].[4 - Sub-Programa].&amp;[0205 - MINISTERIO DE HACIENDA]&amp;[01 - MINISTERIO DE HACIENDA]&amp;[98 -]&amp;[00 - N/A]" c="00 - N/A" cp="1">
          <x v="2"/>
        </s>
        <s v="[CLASIFICADOR  PROGRAMATICO].[4 - Sub-Programa].&amp;[0205 - MINISTERIO DE HACIENDA]&amp;[01 - MINISTERIO DE HACIENDA]&amp;[99 -]&amp;[00 - N/A]" c="00 - N/A" cp="1">
          <x v="3"/>
        </s>
        <s v="[CLASIFICADOR  PROGRAMATICO].[4 - Sub-Programa].&amp;[0205 - MINISTERIO DE HACIENDA]&amp;[01 - MINISTERIO DE HACIENDA]&amp;[11 -]&amp;[01 - Acciones Comunes]" c="01 - Acciones Comunes" cp="1">
          <x v="4"/>
        </s>
        <s v="[CLASIFICADOR  PROGRAMATICO].[4 - Sub-Programa].&amp;[0205 - MINISTERIO DE HACIENDA]&amp;[01 - MINISTERIO DE HACIENDA]&amp;[12 -]&amp;[01 - Acciones Comunes]" c="01 - Acciones Comunes" cp="1">
          <x v="5"/>
        </s>
        <s v="[CLASIFICADOR  PROGRAMATICO].[4 - Sub-Programa].&amp;[0205 - MINISTERIO DE HACIENDA]&amp;[01 - MINISTERIO DE HACIENDA]&amp;[13 -]&amp;[01 - Acciones Comunes]" c="01 - Acciones Comunes" cp="1">
          <x v="6"/>
        </s>
        <s v="[CLASIFICADOR  PROGRAMATICO].[4 - Sub-Programa].&amp;[0205 - MINISTERIO DE HACIENDA]&amp;[01 - MINISTERIO DE HACIENDA]&amp;[14 -]&amp;[01 - Acciones Comunes]" c="01 - Acciones Comunes" cp="1">
          <x v="7"/>
        </s>
        <s v="[CLASIFICADOR  PROGRAMATICO].[4 - Sub-Programa].&amp;[0205 - MINISTERIO DE HACIENDA]&amp;[01 - MINISTERIO DE HACIENDA]&amp;[16 -]&amp;[01 - Acciones comunes]" c="01 - Acciones comunes" cp="1">
          <x v="8"/>
        </s>
        <s v="[CLASIFICADOR  PROGRAMATICO].[4 - Sub-Programa].&amp;[0205 - MINISTERIO DE HACIENDA]&amp;[01 - MINISTERIO DE HACIENDA]&amp;[17 -]&amp;[01 - Acciones comunes]" c="01 - Acciones comunes" cp="1">
          <x v="9"/>
        </s>
        <s v="[CLASIFICADOR  PROGRAMATICO].[4 - Sub-Programa].&amp;[0205 - MINISTERIO DE HACIENDA]&amp;[01 - MINISTERIO DE HACIENDA]&amp;[20 -]&amp;[01 - Acciones comunes]" c="01 - Acciones comunes" cp="1">
          <x v="10"/>
        </s>
        <s v="[CLASIFICADOR  PROGRAMATICO].[4 - Sub-Programa].&amp;[0205 - MINISTERIO DE HACIENDA]&amp;[01 - MINISTERIO DE HACIENDA]&amp;[15 -]&amp;[02 - Diseño de la Politica Tributaria]" c="02 - Diseño de la Politica Tributaria" cp="1">
          <x v="11"/>
        </s>
        <s v="[CLASIFICADOR  PROGRAMATICO].[4 - Sub-Programa].&amp;[0205 - MINISTERIO DE HACIENDA]&amp;[01 - MINISTERIO DE HACIENDA]&amp;[12 -]&amp;[02 - Estado dominicano con bienes inmuebles inventariados y valorados a nivel nacional]" c="02 - Estado dominicano con bienes inmuebles inventariados y valorados a nivel nacional" cp="1">
          <x v="5"/>
        </s>
        <s v="[CLASIFICADOR  PROGRAMATICO].[4 - Sub-Programa].&amp;[0205 - MINISTERIO DE HACIENDA]&amp;[01 - MINISTERIO DE HACIENDA]&amp;[18 -]&amp;[02 - Gestionar y Normar el endeudamiento publico del SPNF]" c="02 - Gestionar y Normar el endeudamiento publico del SPNF" cp="1">
          <x v="12"/>
        </s>
        <s v="[CLASIFICADOR  PROGRAMATICO].[4 - Sub-Programa].&amp;[0205 - MINISTERIO DE HACIENDA]&amp;[01 - MINISTERIO DE HACIENDA]&amp;[11 -]&amp;[02 - Instituciones del Sector Publico No Financiero (SPNF) con recursos centralizados en la Cuenta Unica del Tesoro]" c="02 - Instituciones del Sector Publico No Financiero (SPNF) con recursos centralizados en la Cuenta Unica del Tesoro" cp="1">
          <x v="4"/>
        </s>
        <s v="[CLASIFICADOR  PROGRAMATICO].[4 - Sub-Programa].&amp;[0205 - MINISTERIO DE HACIENDA]&amp;[01 - MINISTERIO DE HACIENDA]&amp;[17 -]&amp;[02 - Instituciones del Sector Público no Financiero con Normativas en Cumplimiento con las Normas Internacionales Implementadas]" c="02 - Instituciones del Sector Público no Financiero con Normativas en Cumplimiento con las Normas Internacionales Implementadas" cp="1">
          <x v="9"/>
        </s>
        <s v="[CLASIFICADOR  PROGRAMATICO].[4 - Sub-Programa].&amp;[0205 - MINISTERIO DE HACIENDA]&amp;[01 - MINISTERIO DE HACIENDA]&amp;[20 -]&amp;[02 - Instituciones del sector publico no financiero formulan y ejecutan sus presupuestos en base a productos]" c="02 - Instituciones del sector publico no financiero formulan y ejecutan sus presupuestos en base a productos" cp="1">
          <x v="10"/>
        </s>
        <s v="[CLASIFICADOR  PROGRAMATICO].[4 - Sub-Programa].&amp;[0205 - MINISTERIO DE HACIENDA]&amp;[01 - MINISTERIO DE HACIENDA]&amp;[14 -]&amp;[02 - MIPYME, gobiernos locales y sectores productivos nacionales participan en el mercado de compras publicas inclusivas y sostenibles]" c="02 - MIPYME, gobiernos locales y sectores productivos nacionales participan en el mercado de compras publicas inclusivas y sostenibles" cp="1">
          <x v="7"/>
        </s>
        <s v="[CLASIFICADOR  PROGRAMATICO].[4 - Sub-Programa].&amp;[0205 - MINISTERIO DE HACIENDA]&amp;[01 - MINISTERIO DE HACIENDA]&amp;[21 -]&amp;[02 - Pensionados y Jubilados con derechos  previsionales oportunamente otorgados]" c="02 - Pensionados y Jubilados con derechos  previsionales oportunamente otorgados" cp="1">
          <x v="13"/>
        </s>
        <s v="[CLASIFICADOR  PROGRAMATICO].[4 - Sub-Programa].&amp;[0205 - MINISTERIO DE HACIENDA]&amp;[01 - MINISTERIO DE HACIENDA]&amp;[16 -]&amp;[02 - Servidores públicos/cuidadanos reciben capacitaciones política y gestión fiscal]" c="02 - Servidores públicos/cuidadanos reciben capacitaciones política y gestión fiscal" cp="1">
          <x v="8"/>
        </s>
        <s v="[CLASIFICADOR  PROGRAMATICO].[4 - Sub-Programa].&amp;[0205 - MINISTERIO DE HACIENDA]&amp;[01 - MINISTERIO DE HACIENDA]&amp;[13 -]&amp;[02 - Titularidad de Inmuebles del Estado]" c="02 - Titularidad de Inmuebles del Estado" cp="1">
          <x v="6"/>
        </s>
        <s v="[CLASIFICADOR  PROGRAMATICO].[4 - Sub-Programa].&amp;[0205 - MINISTERIO DE HACIENDA]&amp;[01 - MINISTERIO DE HACIENDA]&amp;[19 -]&amp;[02 - Usuarios con Acceso al Sistema para la Gestión Financiera del Estado con Funcionamiento Eficiente]" c="02 - Usuarios con Acceso al Sistema para la Gestión Financiera del Estado con Funcionamiento Eficiente" cp="1">
          <x v="14"/>
        </s>
        <s v="[CLASIFICADOR  PROGRAMATICO].[4 - Sub-Programa].&amp;[0205 - MINISTERIO DE HACIENDA]&amp;[01 - MINISTERIO DE HACIENDA]&amp;[12 -]&amp;[03 - Estado Dominicano recibe estudios de mercado determinando precio por metro cuadrado de terrenos a nivel nacional.]" c="03 - Estado Dominicano recibe estudios de mercado determinando precio por metro cuadrado de terrenos a nivel nacional." cp="1">
          <x v="5"/>
        </s>
        <s v="[CLASIFICADOR  PROGRAMATICO].[4 - Sub-Programa].&amp;[0205 - MINISTERIO DE HACIENDA]&amp;[01 - MINISTERIO DE HACIENDA]&amp;[17 -]&amp;[03 - Informe de Estado de Recaudación e Inversionista de las Rentas]" c="03 - Informe de Estado de Recaudación e Inversionista de las Rentas" cp="1">
          <x v="9"/>
        </s>
        <s v="[CLASIFICADOR  PROGRAMATICO].[4 - Sub-Programa].&amp;[0205 - MINISTERIO DE HACIENDA]&amp;[01 - MINISTERIO DE HACIENDA]&amp;[20 -]&amp;[03 - Instituciones del gobierno general nacional con seguimiento y evaluación presupuestaria en base a productos]" c="03 - Instituciones del gobierno general nacional con seguimiento y evaluación presupuestaria en base a productos" cp="1">
          <x v="10"/>
        </s>
        <s v="[CLASIFICADOR  PROGRAMATICO].[4 - Sub-Programa].&amp;[0205 - MINISTERIO DE HACIENDA]&amp;[01 - MINISTERIO DE HACIENDA]&amp;[11 -]&amp;[03 - Instituciones del Sector Publico No Financiero con cuota de pago asiganda]" c="03 - Instituciones del Sector Publico No Financiero con cuota de pago asiganda" cp="1">
          <x v="4"/>
        </s>
        <s v="[CLASIFICADOR  PROGRAMATICO].[4 - Sub-Programa].&amp;[0205 - MINISTERIO DE HACIENDA]&amp;[01 - MINISTERIO DE HACIENDA]&amp;[16 -]&amp;[03 - Instituciones públicas y privadas reciben acreditación y certificación para desarrollar programas en materia hacendaría]" c="03 - Instituciones públicas y privadas reciben acreditación y certificación para desarrollar programas en materia hacendaría" cp="1">
          <x v="8"/>
        </s>
        <s v="[CLASIFICADOR  PROGRAMATICO].[4 - Sub-Programa].&amp;[0205 - MINISTERIO DE HACIENDA]&amp;[01 - MINISTERIO DE HACIENDA]&amp;[14 -]&amp;[03 - Mujeres y MIPYME  de mujeres participan en igualdad de oportunidades en el Sistema Nacional de Compras y Contrataciones Publicas (SNCCP) y en el organismo rector y se fomenta su inclusión en el mercado de Compras Publicas]" c="03 - Mujeres y MIPYME  de mujeres participan en igualdad de oportunidades en el Sistema Nacional de Compras y Contrataciones Publicas (SNCCP) y en el organismo rector y se fomenta su inclusión en el mercado de Compras Publicas" cp="1">
          <x v="7"/>
        </s>
        <s v="[CLASIFICADOR  PROGRAMATICO].[4 - Sub-Programa].&amp;[0205 - MINISTERIO DE HACIENDA]&amp;[01 - MINISTERIO DE HACIENDA]&amp;[13 -]&amp;[03 - Registro de inventario de bienes muebles]" c="03 - Registro de inventario de bienes muebles" cp="1">
          <x v="6"/>
        </s>
        <s v="[CLASIFICADOR  PROGRAMATICO].[4 - Sub-Programa].&amp;[0205 - MINISTERIO DE HACIENDA]&amp;[01 - MINISTERIO DE HACIENDA]&amp;[12 -]&amp;[04 - Ciudadanos reciben servicios de expedición de certificaciones catastrales a nivel nacional]" c="04 - Ciudadanos reciben servicios de expedición de certificaciones catastrales a nivel nacional" cp="1">
          <x v="5"/>
        </s>
        <s v="[CLASIFICADOR  PROGRAMATICO].[4 - Sub-Programa].&amp;[0205 - MINISTERIO DE HACIENDA]&amp;[01 - MINISTERIO DE HACIENDA]&amp;[14 -]&amp;[04 - Incorporación de instituciones al Sistema Nacional de Compras y Contrataciones (SNCCP).]" c="04 - Incorporación de instituciones al Sistema Nacional de Compras y Contrataciones (SNCCP)." cp="1">
          <x v="7"/>
        </s>
        <s v="[CLASIFICADOR  PROGRAMATICO].[4 - Sub-Programa].&amp;[0205 - MINISTERIO DE HACIENDA]&amp;[01 - MINISTERIO DE HACIENDA]&amp;[11 -]&amp;[04 - Instituciones Publicas con pagos oportunos de acuerdo a las politicas de pago]" c="04 - Instituciones Publicas con pagos oportunos de acuerdo a las politicas de pago" cp="1">
          <x v="4"/>
        </s>
        <s v="[CLASIFICADOR  PROGRAMATICO].[4 - Sub-Programa].&amp;[0205 - MINISTERIO DE HACIENDA]&amp;[01 - MINISTERIO DE HACIENDA]&amp;[13 -]&amp;[04 - Subastas Públicas]" c="04 - Subastas Públicas" cp="1">
          <x v="6"/>
        </s>
        <s v="[CLASIFICADOR  PROGRAMATICO].[4 - Sub-Programa].&amp;[0205 - MINISTERIO DE HACIENDA]&amp;[01 - MINISTERIO DE HACIENDA]&amp;[11 -]&amp;[05 - Administraciones Locales y/o colecturias con pago a traves de Especies Timbradas provistas]" c="05 - Administraciones Locales y/o colecturias con pago a traves de Especies Timbradas provistas" cp="1">
          <x v="4"/>
        </s>
      </sharedItems>
      <mpMap v="17"/>
    </cacheField>
    <cacheField name="[CLASIFICADOR  PROGRAMATICO].[4 - Sub-Programa].[4 - Sub-Programa].[Programa]" caption="Programa" propertyName="Programa" numFmtId="0" hierarchy="3" level="1" memberPropertyField="1">
      <sharedItems count="15">
        <s v="01 -"/>
        <s v="96 -"/>
        <s v="98 -"/>
        <s v="99 -"/>
        <s v="11 -"/>
        <s v="12 -"/>
        <s v="13 -"/>
        <s v="14 -"/>
        <s v="16 -"/>
        <s v="17 -"/>
        <s v="20 -"/>
        <s v="15 -"/>
        <s v="18 -"/>
        <s v="21 -"/>
        <s v="19 -"/>
      </sharedItems>
    </cacheField>
    <cacheField name="[FECHA REGISTRO].[3 - Ano].[3 - Ano]" caption="3 - Ano" numFmtId="0" hierarchy="56" level="1">
      <sharedItems containsSemiMixedTypes="0" containsString="0"/>
    </cacheField>
  </cacheFields>
  <cacheHierarchies count="191">
    <cacheHierarchy uniqueName="[CLASIFICADOR  PROGRAMATICO].[1 - Capitulo]" caption="1 - Capitulo" attribute="1" defaultMemberUniqueName="[CLASIFICADOR  PROGRAMATICO].[1 - Capitulo].[All]" allUniqueName="[CLASIFICADOR  PROGRAMATICO].[1 - Capitulo].[All]" dimensionUniqueName="[CLASIFICADOR  PROGRAMATICO]" displayFolder="" count="2" unbalanced="0">
      <fieldsUsage count="2">
        <fieldUsage x="-1"/>
        <fieldUsage x="11"/>
      </fieldsUsage>
    </cacheHierarchy>
    <cacheHierarchy uniqueName="[CLASIFICADOR  PROGRAMATICO].[2 - Sub-Capitulo]" caption="2 - Sub-Capitulo" attribute="1" defaultMemberUniqueName="[CLASIFICADOR  PROGRAMATICO].[2 - Sub-Capitulo].[All]" allUniqueName="[CLASIFICADOR  PROGRAMATICO].[2 - Sub-Capitulo].[All]" dimensionUniqueName="[CLASIFICADOR  PROGRAMATICO]" displayFolder="" count="2" unbalanced="0">
      <fieldsUsage count="2">
        <fieldUsage x="-1"/>
        <fieldUsage x="12"/>
      </fieldsUsage>
    </cacheHierarchy>
    <cacheHierarchy uniqueName="[CLASIFICADOR  PROGRAMATICO].[3 - Programa]" caption="3 - Programa" attribute="1" defaultMemberUniqueName="[CLASIFICADOR  PROGRAMATICO].[3 - Programa].[All]" allUniqueName="[CLASIFICADOR  PROGRAMATICO].[3 - Programa].[All]" dimensionUniqueName="[CLASIFICADOR  PROGRAMATICO]" displayFolder="" count="2" unbalanced="0">
      <fieldsUsage count="2">
        <fieldUsage x="-1"/>
        <fieldUsage x="14"/>
      </fieldsUsage>
    </cacheHierarchy>
    <cacheHierarchy uniqueName="[CLASIFICADOR  PROGRAMATICO].[4 - Sub-Programa]" caption="4 - Sub-Programa" attribute="1" defaultMemberUniqueName="[CLASIFICADOR  PROGRAMATICO].[4 - Sub-Programa].[All]" allUniqueName="[CLASIFICADOR  PROGRAMATICO].[4 - Sub-Programa].[All]" dimensionUniqueName="[CLASIFICADOR  PROGRAMATICO]" displayFolder="" count="2" unbalanced="0">
      <fieldsUsage count="2">
        <fieldUsage x="-1"/>
        <fieldUsage x="16"/>
      </fieldsUsage>
    </cacheHierarchy>
    <cacheHierarchy uniqueName="[CLASIFICADOR  PROGRAMATICO].[5 - Proyecto]" caption="5 - Proyecto" attribute="1" defaultMemberUniqueName="[CLASIFICADOR  PROGRAMATICO].[5 - Proyecto].[All]" allUniqueName="[CLASIFICADOR  PROGRAMATICO].[5 - Proyecto].[All]" dimensionUniqueName="[CLASIFICADOR  PROGRAMATICO]" displayFolder="" count="0" unbalanced="0"/>
    <cacheHierarchy uniqueName="[CLASIFICADOR  PROGRAMATICO].[6 - Actividad Obra]" caption="6 - Actividad Obra" attribute="1" defaultMemberUniqueName="[CLASIFICADOR  PROGRAMATICO].[6 - Actividad Obra].[All]" allUniqueName="[CLASIFICADOR  PROGRAMATICO].[6 - Actividad Obra].[All]" dimensionUniqueName="[CLASIFICADOR  PROGRAMATICO]" displayFolder="" count="0" unbalanced="0"/>
    <cacheHierarchy uniqueName="[CLASIFICADOR  PROGRAMATICO].[Programatica]" caption="Programatica" defaultMemberUniqueName="[CLASIFICADOR  PROGRAMATICO].[Programatica].[All]" allUniqueName="[CLASIFICADOR  PROGRAMATICO].[Programatica].[All]" dimensionUniqueName="[CLASIFICADOR  PROGRAMATICO]" displayFolder="" count="7" unbalanced="0">
      <fieldsUsage count="7">
        <fieldUsage x="-1"/>
        <fieldUsage x="0"/>
        <fieldUsage x="1"/>
        <fieldUsage x="2"/>
        <fieldUsage x="3"/>
        <fieldUsage x="4"/>
        <fieldUsage x="5"/>
      </fieldsUsage>
    </cacheHierarchy>
    <cacheHierarchy uniqueName="[CLASIFICADOR CUENTA INGRESOS].[1 - Tipo]" caption="1 - Tipo" attribute="1" defaultMemberUniqueName="[CLASIFICADOR CUENTA INGRESOS].[1 - Tipo].[All]" allUniqueName="[CLASIFICADOR CUENTA INGRESOS].[1 - Tipo].[All]" dimensionUniqueName="[CLASIFICADOR CUENTA INGRESOS]" displayFolder="" count="0" unbalanced="0"/>
    <cacheHierarchy uniqueName="[CLASIFICADOR CUENTA INGRESOS].[2 - Grupo]" caption="2 - Grupo" attribute="1" defaultMemberUniqueName="[CLASIFICADOR CUENTA INGRESOS].[2 - Grupo].[All]" allUniqueName="[CLASIFICADOR CUENTA INGRESOS].[2 - Grupo].[All]" dimensionUniqueName="[CLASIFICADOR CUENTA INGRESOS]" displayFolder="" count="0" unbalanced="0"/>
    <cacheHierarchy uniqueName="[CLASIFICADOR CUENTA INGRESOS].[3 - Sub Grupo]" caption="3 - Sub Grupo" attribute="1" defaultMemberUniqueName="[CLASIFICADOR CUENTA INGRESOS].[3 - Sub Grupo].[All]" allUniqueName="[CLASIFICADOR CUENTA INGRESOS].[3 - Sub Grupo].[All]" dimensionUniqueName="[CLASIFICADOR CUENTA INGRESOS]" displayFolder="" count="0" unbalanced="0"/>
    <cacheHierarchy uniqueName="[CLASIFICADOR CUENTA INGRESOS].[4 - Cuenta]" caption="4 - Cuenta" attribute="1" defaultMemberUniqueName="[CLASIFICADOR CUENTA INGRESOS].[4 - Cuenta].[All]" allUniqueName="[CLASIFICADOR CUENTA INGRESOS].[4 - Cuenta].[All]" dimensionUniqueName="[CLASIFICADOR CUENTA INGRESOS]" displayFolder="" count="0" unbalanced="0"/>
    <cacheHierarchy uniqueName="[CLASIFICADOR CUENTA INGRESOS].[5 - Auxiliar]" caption="5 - Auxiliar" attribute="1" defaultMemberUniqueName="[CLASIFICADOR CUENTA INGRESOS].[5 - Auxiliar].[All]" allUniqueName="[CLASIFICADOR CUENTA INGRESOS].[5 - Auxiliar].[All]" dimensionUniqueName="[CLASIFICADOR CUENTA INGRESOS]" displayFolder="" count="0" unbalanced="0"/>
    <cacheHierarchy uniqueName="[CLASIFICADOR CUENTA INGRESOS].[Cuenta Ingreso]" caption="Cuenta Ingreso" defaultMemberUniqueName="[CLASIFICADOR CUENTA INGRESOS].[Cuenta Ingreso].[All]" allUniqueName="[CLASIFICADOR CUENTA INGRESOS].[Cuenta Ingreso].[All]" dimensionUniqueName="[CLASIFICADOR CUENTA INGRESOS]" displayFolder="" count="0" unbalanced="0"/>
    <cacheHierarchy uniqueName="[CLASIFICADOR ECONOMICO].[1 - Tipo]" caption="1 - Tipo" attribute="1" defaultMemberUniqueName="[CLASIFICADOR ECONOMICO].[1 - Tipo].[All]" allUniqueName="[CLASIFICADOR ECONOMICO].[1 - Tipo].[All]" dimensionUniqueName="[CLASIFICADOR ECONOMICO]" displayFolder="" count="0" unbalanced="0"/>
    <cacheHierarchy uniqueName="[CLASIFICADOR ECONOMICO].[2 - Titulo]" caption="2 - Titulo" attribute="1" defaultMemberUniqueName="[CLASIFICADOR ECONOMICO].[2 - Titulo].[All]" allUniqueName="[CLASIFICADOR ECONOMICO].[2 - Titulo].[All]" dimensionUniqueName="[CLASIFICADOR ECONOMICO]" displayFolder="" count="0" unbalanced="0"/>
    <cacheHierarchy uniqueName="[CLASIFICADOR ECONOMICO].[3 - Sub-Titulo]" caption="3 - Sub-Titulo" attribute="1" defaultMemberUniqueName="[CLASIFICADOR ECONOMICO].[3 - Sub-Titulo].[All]" allUniqueName="[CLASIFICADOR ECONOMICO].[3 - Sub-Titulo].[All]" dimensionUniqueName="[CLASIFICADOR ECONOMICO]" displayFolder="" count="0" unbalanced="0"/>
    <cacheHierarchy uniqueName="[CLASIFICADOR ECONOMICO].[4 - Grupo]" caption="4 - Grupo" attribute="1" defaultMemberUniqueName="[CLASIFICADOR ECONOMICO].[4 - Grupo].[All]" allUniqueName="[CLASIFICADOR ECONOMICO].[4 - Grupo].[All]" dimensionUniqueName="[CLASIFICADOR ECONOMICO]" displayFolder="" count="0" unbalanced="0"/>
    <cacheHierarchy uniqueName="[CLASIFICADOR ECONOMICO].[5 - Sub-Grupo]" caption="5 - Sub-Grupo" attribute="1" defaultMemberUniqueName="[CLASIFICADOR ECONOMICO].[5 - Sub-Grupo].[All]" allUniqueName="[CLASIFICADOR ECONOMICO].[5 - Sub-Grupo].[All]" dimensionUniqueName="[CLASIFICADOR ECONOMICO]" displayFolder="" count="0" unbalanced="0"/>
    <cacheHierarchy uniqueName="[CLASIFICADOR ECONOMICO].[6 - Cuenta]" caption="6 - Cuenta" attribute="1" defaultMemberUniqueName="[CLASIFICADOR ECONOMICO].[6 - Cuenta].[All]" allUniqueName="[CLASIFICADOR ECONOMICO].[6 - Cuenta].[All]" dimensionUniqueName="[CLASIFICADOR ECONOMICO]" displayFolder="" count="0" unbalanced="0"/>
    <cacheHierarchy uniqueName="[CLASIFICADOR ECONOMICO].[Cuenta Economica]" caption="Cuenta Economica" defaultMemberUniqueName="[CLASIFICADOR ECONOMICO].[Cuenta Economica].[All]" allUniqueName="[CLASIFICADOR ECONOMICO].[Cuenta Economica].[All]" dimensionUniqueName="[CLASIFICADOR ECONOMICO]" displayFolder="" count="0" unbalanced="0"/>
    <cacheHierarchy uniqueName="[CLASIFICADOR FUENTE FINANCIAMIENTO].[1 - Fuente Financiamiento]" caption="1 - Fuente Financiamiento" attribute="1" defaultMemberUniqueName="[CLASIFICADOR FUENTE FINANCIAMIENTO].[1 - Fuente Financiamiento].[All]" allUniqueName="[CLASIFICADOR FUENTE FINANCIAMIENTO].[1 - Fuente Financiamiento].[All]" dimensionUniqueName="[CLASIFICADOR FUENTE FINANCIAMIENTO]" displayFolder="" count="0" unbalanced="0"/>
    <cacheHierarchy uniqueName="[CLASIFICADOR FUENTE FINANCIAMIENTO].[2 - Fuente Especifica]" caption="2 - Fuente Especifica" attribute="1" defaultMemberUniqueName="[CLASIFICADOR FUENTE FINANCIAMIENTO].[2 - Fuente Especifica].[All]" allUniqueName="[CLASIFICADOR FUENTE FINANCIAMIENTO].[2 - Fuente Especifica].[All]" dimensionUniqueName="[CLASIFICADOR FUENTE FINANCIAMIENTO]" displayFolder="" count="0" unbalanced="0"/>
    <cacheHierarchy uniqueName="[CLASIFICADOR FUENTE FINANCIAMIENTO].[Fuentes]" caption="Fuentes" defaultMemberUniqueName="[CLASIFICADOR FUENTE FINANCIAMIENTO].[Fuentes].[All]" allUniqueName="[CLASIFICADOR FUENTE FINANCIAMIENTO].[Fuentes].[All]" dimensionUniqueName="[CLASIFICADOR FUENTE FINANCIAMIENTO]" displayFolder="" count="0" unbalanced="0"/>
    <cacheHierarchy uniqueName="[CLASIFICADOR FUNCIONAL].[1 - Finalidad]" caption="1 - Finalidad" attribute="1" defaultMemberUniqueName="[CLASIFICADOR FUNCIONAL].[1 - Finalidad].[All]" allUniqueName="[CLASIFICADOR FUNCIONAL].[1 - Finalidad].[All]" dimensionUniqueName="[CLASIFICADOR FUNCIONAL]" displayFolder="" count="0" unbalanced="0"/>
    <cacheHierarchy uniqueName="[CLASIFICADOR FUNCIONAL].[2 - Funcion]" caption="2 - Funcion" attribute="1" defaultMemberUniqueName="[CLASIFICADOR FUNCIONAL].[2 - Funcion].[All]" allUniqueName="[CLASIFICADOR FUNCIONAL].[2 - Funcion].[All]" dimensionUniqueName="[CLASIFICADOR FUNCIONAL]" displayFolder="" count="0" unbalanced="0"/>
    <cacheHierarchy uniqueName="[CLASIFICADOR FUNCIONAL].[3 - Sub-Funcion]" caption="3 - Sub-Funcion" attribute="1" defaultMemberUniqueName="[CLASIFICADOR FUNCIONAL].[3 - Sub-Funcion].[All]" allUniqueName="[CLASIFICADOR FUNCIONAL].[3 - Sub-Funcion].[All]" dimensionUniqueName="[CLASIFICADOR FUNCIONAL]" displayFolder="" count="0" unbalanced="0"/>
    <cacheHierarchy uniqueName="[CLASIFICADOR FUNCIONAL].[Funcional]" caption="Funcional" defaultMemberUniqueName="[CLASIFICADOR FUNCIONAL].[Funcional].[All]" allUniqueName="[CLASIFICADOR FUNCIONAL].[Funcional].[All]" dimensionUniqueName="[CLASIFICADOR FUNCIONAL]" displayFolder="" count="0" unbalanced="0"/>
    <cacheHierarchy uniqueName="[CLASIFICADOR GEOGRAFICO].[1 - Region]" caption="1 - Region" attribute="1" defaultMemberUniqueName="[CLASIFICADOR GEOGRAFICO].[1 - Region].[All]" allUniqueName="[CLASIFICADOR GEOGRAFICO].[1 - Region].[All]" dimensionUniqueName="[CLASIFICADOR GEOGRAFICO]" displayFolder="" count="0" unbalanced="0"/>
    <cacheHierarchy uniqueName="[CLASIFICADOR GEOGRAFICO].[2 - Provincia]" caption="2 - Provincia" attribute="1" defaultMemberUniqueName="[CLASIFICADOR GEOGRAFICO].[2 - Provincia].[All]" allUniqueName="[CLASIFICADOR GEOGRAFICO].[2 - Provincia].[All]" dimensionUniqueName="[CLASIFICADOR GEOGRAFICO]" displayFolder="" count="0" unbalanced="0"/>
    <cacheHierarchy uniqueName="[CLASIFICADOR GEOGRAFICO].[3 - Municipio]" caption="3 - Municipio" attribute="1" defaultMemberUniqueName="[CLASIFICADOR GEOGRAFICO].[3 - Municipio].[All]" allUniqueName="[CLASIFICADOR GEOGRAFICO].[3 - Municipio].[All]" dimensionUniqueName="[CLASIFICADOR GEOGRAFICO]" displayFolder="" count="0" unbalanced="0"/>
    <cacheHierarchy uniqueName="[CLASIFICADOR GEOGRAFICO].[Geografico]" caption="Geografico" defaultMemberUniqueName="[CLASIFICADOR GEOGRAFICO].[Geografico].[All]" allUniqueName="[CLASIFICADOR GEOGRAFICO].[Geografico].[All]" dimensionUniqueName="[CLASIFICADOR GEOGRAFICO]" displayFolder="" count="0" unbalanced="0"/>
    <cacheHierarchy uniqueName="[CLASIFICADOR INSTITUCIONAL].[1 - Institucional]" caption="1 - Institucional" attribute="1" defaultMemberUniqueName="[CLASIFICADOR INSTITUCIONAL].[1 - Institucional].[All]" allUniqueName="[CLASIFICADOR INSTITUCIONAL].[1 - Institucional].[All]" dimensionUniqueName="[CLASIFICADOR INSTITUCIONAL]" displayFolder="" count="0" unbalanced="0"/>
    <cacheHierarchy uniqueName="[CLASIFICADOR INSTITUCIONAL].[2 - Poder y Organismo]" caption="2 - Poder y Organismo" attribute="1" defaultMemberUniqueName="[CLASIFICADOR INSTITUCIONAL].[2 - Poder y Organismo].[All]" allUniqueName="[CLASIFICADOR INSTITUCIONAL].[2 - Poder y Organismo].[All]" dimensionUniqueName="[CLASIFICADOR INSTITUCIONAL]" displayFolder="" count="0" unbalanced="0"/>
    <cacheHierarchy uniqueName="[CLASIFICADOR INSTITUCIONAL].[3 - Entidad]" caption="3 - Entidad" attribute="1" defaultMemberUniqueName="[CLASIFICADOR INSTITUCIONAL].[3 - Entidad].[All]" allUniqueName="[CLASIFICADOR INSTITUCIONAL].[3 - Entidad].[All]" dimensionUniqueName="[CLASIFICADOR INSTITUCIONAL]" displayFolder="" count="0" unbalanced="0"/>
    <cacheHierarchy uniqueName="[CLASIFICADOR INSTITUCIONAL].[Institucionales]" caption="Institucionales" defaultMemberUniqueName="[CLASIFICADOR INSTITUCIONAL].[Institucionales].[All]" allUniqueName="[CLASIFICADOR INSTITUCIONAL].[Institucionales].[All]" dimensionUniqueName="[CLASIFICADOR INSTITUCIONAL]" displayFolder="" count="0" unbalanced="0"/>
    <cacheHierarchy uniqueName="[CLASIFICADOR OBJETAL].[1 - Tipo]" caption="1 - Tipo" attribute="1" defaultMemberUniqueName="[CLASIFICADOR OBJETAL].[1 - Tipo].[All]" allUniqueName="[CLASIFICADOR OBJETAL].[1 - Tipo].[All]" dimensionUniqueName="[CLASIFICADOR OBJETAL]" displayFolder="" count="0" unbalanced="0"/>
    <cacheHierarchy uniqueName="[CLASIFICADOR OBJETAL].[2 - Concepto]" caption="2 - Concepto" attribute="1" defaultMemberUniqueName="[CLASIFICADOR OBJETAL].[2 - Concepto].[All]" allUniqueName="[CLASIFICADOR OBJETAL].[2 - Concepto].[All]" dimensionUniqueName="[CLASIFICADOR OBJETAL]" displayFolder="" count="0" unbalanced="0"/>
    <cacheHierarchy uniqueName="[CLASIFICADOR OBJETAL].[3 - Cuenta]" caption="3 - Cuenta" attribute="1" defaultMemberUniqueName="[CLASIFICADOR OBJETAL].[3 - Cuenta].[All]" allUniqueName="[CLASIFICADOR OBJETAL].[3 - Cuenta].[All]" dimensionUniqueName="[CLASIFICADOR OBJETAL]" displayFolder="" count="0" unbalanced="0"/>
    <cacheHierarchy uniqueName="[CLASIFICADOR OBJETAL].[4 - Sub-Cuenta]" caption="4 - Sub-Cuenta" attribute="1" defaultMemberUniqueName="[CLASIFICADOR OBJETAL].[4 - Sub-Cuenta].[All]" allUniqueName="[CLASIFICADOR OBJETAL].[4 - Sub-Cuenta].[All]" dimensionUniqueName="[CLASIFICADOR OBJETAL]" displayFolder="" count="0" unbalanced="0"/>
    <cacheHierarchy uniqueName="[CLASIFICADOR OBJETAL].[5 - Auxiliar]" caption="5 - Auxiliar" attribute="1" defaultMemberUniqueName="[CLASIFICADOR OBJETAL].[5 - Auxiliar].[All]" allUniqueName="[CLASIFICADOR OBJETAL].[5 - Auxiliar].[All]" dimensionUniqueName="[CLASIFICADOR OBJETAL]" displayFolder="" count="0" unbalanced="0"/>
    <cacheHierarchy uniqueName="[CLASIFICADOR OBJETAL].[Objetal]" caption="Objetal" defaultMemberUniqueName="[CLASIFICADOR OBJETAL].[Objetal].[All]" allUniqueName="[CLASIFICADOR OBJETAL].[Objetal].[All]" dimensionUniqueName="[CLASIFICADOR OBJETAL]" displayFolder="" count="0" unbalanced="0"/>
    <cacheHierarchy uniqueName="[CLASIFICADOR ORGANISMO FINANCIADOR].[Organismo]" caption="Organismo" attribute="1" defaultMemberUniqueName="[CLASIFICADOR ORGANISMO FINANCIADOR].[Organismo].[All]" allUniqueName="[CLASIFICADOR ORGANISMO FINANCIADOR].[Organismo].[All]" dimensionUniqueName="[CLASIFICADOR ORGANISMO FINANCIADOR]" displayFolder="" count="0" unbalanced="0"/>
    <cacheHierarchy uniqueName="[CLASIFICADOR POR CAPITULO].[1 - Capitulo]" caption="1 - Capitulo" attribute="1" defaultMemberUniqueName="[CLASIFICADOR POR CAPITULO].[1 - Capitulo].[All]" allUniqueName="[CLASIFICADOR POR CAPITULO].[1 - Capitulo].[All]" dimensionUniqueName="[CLASIFICADOR POR CAPITULO]" displayFolder="" count="0" unbalanced="0"/>
    <cacheHierarchy uniqueName="[CLASIFICADOR POR CAPITULO].[2 - Sub-Capitulo]" caption="2 - Sub-Capitulo" attribute="1" defaultMemberUniqueName="[CLASIFICADOR POR CAPITULO].[2 - Sub-Capitulo].[All]" allUniqueName="[CLASIFICADOR POR CAPITULO].[2 - Sub-Capitulo].[All]" dimensionUniqueName="[CLASIFICADOR POR CAPITULO]" displayFolder="" count="0" unbalanced="0"/>
    <cacheHierarchy uniqueName="[CLASIFICADOR POR CAPITULO].[Capitulos]" caption="Capitulos" defaultMemberUniqueName="[CLASIFICADOR POR CAPITULO].[Capitulos].[All]" allUniqueName="[CLASIFICADOR POR CAPITULO].[Capitulos].[All]" dimensionUniqueName="[CLASIFICADOR POR CAPITULO]" displayFolder="" count="0" unbalanced="0"/>
    <cacheHierarchy uniqueName="[CODIGO SNIP ACTIVIDAD OBRA].[Codigo AO]" caption="Codigo AO" attribute="1" defaultMemberUniqueName="[CODIGO SNIP ACTIVIDAD OBRA].[Codigo AO].[All]" allUniqueName="[CODIGO SNIP ACTIVIDAD OBRA].[Codigo AO].[All]" dimensionUniqueName="[CODIGO SNIP ACTIVIDAD OBRA]" displayFolder="" count="0" unbalanced="0"/>
    <cacheHierarchy uniqueName="[CODIGO SNIP ACTIVIDAD OBRA].[Descripcion AO]" caption="Descripcion AO" attribute="1" defaultMemberUniqueName="[CODIGO SNIP ACTIVIDAD OBRA].[Descripcion AO].[All]" allUniqueName="[CODIGO SNIP ACTIVIDAD OBRA].[Descripcion AO].[All]" dimensionUniqueName="[CODIGO SNIP ACTIVIDAD OBRA]" displayFolder="" count="0" unbalanced="0"/>
    <cacheHierarchy uniqueName="[CODIGO SNIP PROYECTOS].[Codigo PRY]" caption="Codigo PRY" attribute="1" defaultMemberUniqueName="[CODIGO SNIP PROYECTOS].[Codigo PRY].[All]" allUniqueName="[CODIGO SNIP PROYECTOS].[Codigo PRY].[All]" dimensionUniqueName="[CODIGO SNIP PROYECTOS]" displayFolder="" count="0" unbalanced="0"/>
    <cacheHierarchy uniqueName="[CODIGO SNIP PROYECTOS].[Descripcion PRY]" caption="Descripcion PRY" attribute="1" defaultMemberUniqueName="[CODIGO SNIP PROYECTOS].[Descripcion PRY].[All]" allUniqueName="[CODIGO SNIP PROYECTOS].[Descripcion PRY].[All]" dimensionUniqueName="[CODIGO SNIP PROYECTOS]" displayFolder="" count="0" unbalanced="0"/>
    <cacheHierarchy uniqueName="[ENTIDAD RECEPTORA].[Entidad Receptora]" caption="Entidad Receptora" attribute="1" defaultMemberUniqueName="[ENTIDAD RECEPTORA].[Entidad Receptora].[All]" allUniqueName="[ENTIDAD RECEPTORA].[Entidad Receptora].[All]" dimensionUniqueName="[ENTIDAD RECEPTORA]" displayFolder="" count="0" unbalanced="0"/>
    <cacheHierarchy uniqueName="[FECHA IMPUTACION -  RECAUDACION].[1 - Trimestres]" caption="1 - Trimestres" attribute="1" time="1" defaultMemberUniqueName="[FECHA IMPUTACION -  RECAUDACION].[1 - Trimestres].[All]" allUniqueName="[FECHA IMPUTACION -  RECAUDACION].[1 - Trimestres].[All]" dimensionUniqueName="[FECHA IMPUTACION -  RECAUDACION]" displayFolder="" count="0" unbalanced="0"/>
    <cacheHierarchy uniqueName="[FECHA IMPUTACION -  RECAUDACION].[2 - Meses]" caption="2 - Meses" attribute="1" time="1" defaultMemberUniqueName="[FECHA IMPUTACION -  RECAUDACION].[2 - Meses].[All]" allUniqueName="[FECHA IMPUTACION -  RECAUDACION].[2 - Meses].[All]" dimensionUniqueName="[FECHA IMPUTACION -  RECAUDACION]" displayFolder="" count="0" unbalanced="0"/>
    <cacheHierarchy uniqueName="[FECHA IMPUTACION -  RECAUDACION].[3 - Ano]" caption="3 - Ano" attribute="1" time="1" defaultMemberUniqueName="[FECHA IMPUTACION -  RECAUDACION].[3 - Ano].[All]" allUniqueName="[FECHA IMPUTACION -  RECAUDACION].[3 - Ano].[All]" dimensionUniqueName="[FECHA IMPUTACION -  RECAUDACION]" displayFolder="" count="0" unbalanced="0"/>
    <cacheHierarchy uniqueName="[FECHA IMPUTACION -  RECAUDACION].[Fechas Imputaciones]" caption="Fechas Imputaciones" time="1" defaultMemberUniqueName="[FECHA IMPUTACION -  RECAUDACION].[Fechas Imputaciones].[All]" allUniqueName="[FECHA IMPUTACION -  RECAUDACION].[Fechas Imputaciones].[All]" dimensionUniqueName="[FECHA IMPUTACION -  RECAUDACION]" displayFolder="" count="0" unbalanced="0"/>
    <cacheHierarchy uniqueName="[FECHA REGISTRO].[1 - Trimestres]" caption="1 - Trimestres" attribute="1" time="1" defaultMemberUniqueName="[FECHA REGISTRO].[1 - Trimestres].[All]" allUniqueName="[FECHA REGISTRO].[1 - Trimestres].[All]" dimensionUniqueName="[FECHA REGISTRO]" displayFolder="" count="0" unbalanced="0"/>
    <cacheHierarchy uniqueName="[FECHA REGISTRO].[2 - Meses]" caption="2 - Meses" attribute="1" time="1" defaultMemberUniqueName="[FECHA REGISTRO].[2 - Meses].[All]" allUniqueName="[FECHA REGISTRO].[2 - Meses].[All]" dimensionUniqueName="[FECHA REGISTRO]" displayFolder="" count="0" unbalanced="0"/>
    <cacheHierarchy uniqueName="[FECHA REGISTRO].[3 - Ano]" caption="3 - Ano" attribute="1" time="1" defaultMemberUniqueName="[FECHA REGISTRO].[3 - Ano].[All]" allUniqueName="[FECHA REGISTRO].[3 - Ano].[All]" dimensionUniqueName="[FECHA REGISTRO]" displayFolder="" count="2" unbalanced="0">
      <fieldsUsage count="2">
        <fieldUsage x="-1"/>
        <fieldUsage x="18"/>
      </fieldsUsage>
    </cacheHierarchy>
    <cacheHierarchy uniqueName="[FECHA REGISTRO].[Fechas Registros]" caption="Fechas Registros" time="1" defaultMemberUniqueName="[FECHA REGISTRO].[Fechas Registros].[All]" allUniqueName="[FECHA REGISTRO].[Fechas Registros].[All]" dimensionUniqueName="[FECHA REGISTRO]" displayFolder="" count="0" unbalanced="0"/>
    <cacheHierarchy uniqueName="[INSTITUCION OTORGANTE].[Instituciones]" caption="Instituciones" defaultMemberUniqueName="[INSTITUCION OTORGANTE].[Instituciones].[All]" allUniqueName="[INSTITUCION OTORGANTE].[Instituciones].[All]" dimensionUniqueName="[INSTITUCION OTORGANTE]" displayFolder="" count="0" unbalanced="0"/>
    <cacheHierarchy uniqueName="[OFICINAS RECAUDADORAS].[Oficinas]" caption="Oficinas" defaultMemberUniqueName="[OFICINAS RECAUDADORAS].[Oficinas].[All]" allUniqueName="[OFICINAS RECAUDADORAS].[Oficinas].[All]" dimensionUniqueName="[OFICINAS RECAUDADORAS]" displayFolder="" count="0" unbalanced="0"/>
    <cacheHierarchy uniqueName="[TIPO GASTO PRESUPUESTARIO].[Estado]" caption="Estado" attribute="1" defaultMemberUniqueName="[TIPO GASTO PRESUPUESTARIO].[Estado].[All]" allUniqueName="[TIPO GASTO PRESUPUESTARIO].[Estado].[All]" dimensionUniqueName="[TIPO GASTO PRESUPUESTARIO]" displayFolder="" count="0" unbalanced="0"/>
    <cacheHierarchy uniqueName="[TIPO INVERSION PUBLICA].[Inversion Publica]" caption="Inversion Publica" attribute="1" defaultMemberUniqueName="[TIPO INVERSION PUBLICA].[Inversion Publica].[All]" allUniqueName="[TIPO INVERSION PUBLICA].[Inversion Publica].[All]" dimensionUniqueName="[TIPO INVERSION PUBLICA]" displayFolder="" count="0" unbalanced="0"/>
    <cacheHierarchy uniqueName="[TIPO OBRA].[Tipo Obra]" caption="Tipo Obra" attribute="1" defaultMemberUniqueName="[TIPO OBRA].[Tipo Obra].[All]" allUniqueName="[TIPO OBRA].[Tipo Obra].[All]" dimensionUniqueName="[TIPO OBRA]" displayFolder="" count="0" unbalanced="0"/>
    <cacheHierarchy uniqueName="[UNIDAD EJECUTORA].[Cod UE]" caption="Cod UE" attribute="1" defaultMemberUniqueName="[UNIDAD EJECUTORA].[Cod UE].[All]" allUniqueName="[UNIDAD EJECUTORA].[Cod UE].[All]" dimensionUniqueName="[UNIDAD EJECUTORA]" displayFolder="" count="0" unbalanced="0"/>
    <cacheHierarchy uniqueName="[UNIDAD EJECUTORA].[Unidad Ejecutora]" caption="Unidad Ejecutora" attribute="1" defaultMemberUniqueName="[UNIDAD EJECUTORA].[Unidad Ejecutora].[All]" allUniqueName="[UNIDAD EJECUTORA].[Unidad Ejecutora].[All]" dimensionUniqueName="[UNIDAD EJECUTORA]" displayFolder="" count="0" unbalanced="0"/>
    <cacheHierarchy uniqueName="[CLASIFICADOR  PROGRAMATICO].[Programatica ID]" caption="Programatica ID" attribute="1" keyAttribute="1" defaultMemberUniqueName="[CLASIFICADOR  PROGRAMATICO].[Programatica ID].[All]" allUniqueName="[CLASIFICADOR  PROGRAMATICO].[Programatica ID].[All]" dimensionUniqueName="[CLASIFICADOR  PROGRAMATICO]" displayFolder="" count="0" unbalanced="0" hidden="1"/>
    <cacheHierarchy uniqueName="[CLASIFICADOR CUENTA INGRESOS].[Cuenta Ing ID]" caption="Cuenta Ing ID" attribute="1" keyAttribute="1" defaultMemberUniqueName="[CLASIFICADOR CUENTA INGRESOS].[Cuenta Ing ID].[All]" allUniqueName="[CLASIFICADOR CUENTA INGRESOS].[Cuenta Ing ID].[All]" dimensionUniqueName="[CLASIFICADOR CUENTA INGRESOS]" displayFolder="" count="0" unbalanced="0" hidden="1"/>
    <cacheHierarchy uniqueName="[CLASIFICADOR ECONOMICO].[Economica ID]" caption="Economica ID" attribute="1" keyAttribute="1" defaultMemberUniqueName="[CLASIFICADOR ECONOMICO].[Economica ID].[All]" allUniqueName="[CLASIFICADOR ECONOMICO].[Economica ID].[All]" dimensionUniqueName="[CLASIFICADOR ECONOMICO]" displayFolder="" count="0" unbalanced="0" hidden="1"/>
    <cacheHierarchy uniqueName="[CLASIFICADOR FUENTE FINANCIAMIENTO].[Fuente ID]" caption="Fuente ID" attribute="1" keyAttribute="1" defaultMemberUniqueName="[CLASIFICADOR FUENTE FINANCIAMIENTO].[Fuente ID].[All]" allUniqueName="[CLASIFICADOR FUENTE FINANCIAMIENTO].[Fuente ID].[All]" dimensionUniqueName="[CLASIFICADOR FUENTE FINANCIAMIENTO]" displayFolder="" count="0" unbalanced="0" hidden="1"/>
    <cacheHierarchy uniqueName="[CLASIFICADOR FUNCIONAL].[Funcional ID]" caption="Funcional ID" attribute="1" keyAttribute="1" defaultMemberUniqueName="[CLASIFICADOR FUNCIONAL].[Funcional ID].[All]" allUniqueName="[CLASIFICADOR FUNCIONAL].[Funcional ID].[All]" dimensionUniqueName="[CLASIFICADOR FUNCIONAL]" displayFolder="" count="0" unbalanced="0" hidden="1"/>
    <cacheHierarchy uniqueName="[CLASIFICADOR GEOGRAFICO].[Geografica ID]" caption="Geografica ID" attribute="1" keyAttribute="1" defaultMemberUniqueName="[CLASIFICADOR GEOGRAFICO].[Geografica ID].[All]" allUniqueName="[CLASIFICADOR GEOGRAFICO].[Geografica ID].[All]" dimensionUniqueName="[CLASIFICADOR GEOGRAFICO]" displayFolder="" count="0" unbalanced="0" hidden="1"/>
    <cacheHierarchy uniqueName="[CLASIFICADOR INSTITUCIONAL].[Institucional ID]" caption="Institucional ID" attribute="1" keyAttribute="1" defaultMemberUniqueName="[CLASIFICADOR INSTITUCIONAL].[Institucional ID].[All]" allUniqueName="[CLASIFICADOR INSTITUCIONAL].[Institucional ID].[All]" dimensionUniqueName="[CLASIFICADOR INSTITUCIONAL]" displayFolder="" count="0" unbalanced="0" hidden="1"/>
    <cacheHierarchy uniqueName="[CLASIFICADOR OBJETAL].[Objetal ID]" caption="Objetal ID" attribute="1" keyAttribute="1" defaultMemberUniqueName="[CLASIFICADOR OBJETAL].[Objetal ID].[All]" allUniqueName="[CLASIFICADOR OBJETAL].[Objetal ID].[All]" dimensionUniqueName="[CLASIFICADOR OBJETAL]" displayFolder="" count="0" unbalanced="0" hidden="1"/>
    <cacheHierarchy uniqueName="[CLASIFICADOR ORGANISMO FINANCIADOR].[Organismo ID]" caption="Organismo ID" attribute="1" keyAttribute="1" defaultMemberUniqueName="[CLASIFICADOR ORGANISMO FINANCIADOR].[Organismo ID].[All]" allUniqueName="[CLASIFICADOR ORGANISMO FINANCIADOR].[Organismo ID].[All]" dimensionUniqueName="[CLASIFICADOR ORGANISMO FINANCIADOR]" displayFolder="" count="0" unbalanced="0" hidden="1"/>
    <cacheHierarchy uniqueName="[CLASIFICADOR POR CAPITULO].[Capitulo ID]" caption="Capitulo ID" attribute="1" keyAttribute="1" defaultMemberUniqueName="[CLASIFICADOR POR CAPITULO].[Capitulo ID].[All]" allUniqueName="[CLASIFICADOR POR CAPITULO].[Capitulo ID].[All]" dimensionUniqueName="[CLASIFICADOR POR CAPITULO]" displayFolder="" count="0" unbalanced="0" hidden="1"/>
    <cacheHierarchy uniqueName="[CODIGO SNIP ACTIVIDAD OBRA].[Cod Snip ID]" caption="Cod Snip ID" attribute="1" keyAttribute="1" defaultMemberUniqueName="[CODIGO SNIP ACTIVIDAD OBRA].[Cod Snip ID].[All]" allUniqueName="[CODIGO SNIP ACTIVIDAD OBRA].[Cod Snip ID].[All]" dimensionUniqueName="[CODIGO SNIP ACTIVIDAD OBRA]" displayFolder="" count="0" unbalanced="0" hidden="1"/>
    <cacheHierarchy uniqueName="[CODIGO SNIP PROYECTOS].[Cod Snip ID]" caption="Cod Snip ID" attribute="1" keyAttribute="1" defaultMemberUniqueName="[CODIGO SNIP PROYECTOS].[Cod Snip ID].[All]" allUniqueName="[CODIGO SNIP PROYECTOS].[Cod Snip ID].[All]" dimensionUniqueName="[CODIGO SNIP PROYECTOS]" displayFolder="" count="0" unbalanced="0" hidden="1"/>
    <cacheHierarchy uniqueName="[ENTIDAD RECEPTORA].[Receptora ID]" caption="Receptora ID" attribute="1" keyAttribute="1" defaultMemberUniqueName="[ENTIDAD RECEPTORA].[Receptora ID].[All]" allUniqueName="[ENTIDAD RECEPTORA].[Receptora ID].[All]" dimensionUniqueName="[ENTIDAD RECEPTORA]" displayFolder="" count="0" unbalanced="0" hidden="1"/>
    <cacheHierarchy uniqueName="[FECHA IMPUTACION -  RECAUDACION].[Fecha]" caption="Fecha" attribute="1" time="1" defaultMemberUniqueName="[FECHA IMPUTACION -  RECAUDACION].[Fecha].[All]" allUniqueName="[FECHA IMPUTACION -  RECAUDACION].[Fecha].[All]" dimensionUniqueName="[FECHA IMPUTACION -  RECAUDACION]" displayFolder="" count="0" unbalanced="0" hidden="1"/>
    <cacheHierarchy uniqueName="[FECHA IMPUTACION -  RECAUDACION].[Mes Nombre]" caption="Mes Nombre" attribute="1" time="1" defaultMemberUniqueName="[FECHA IMPUTACION -  RECAUDACION].[Mes Nombre].[All]" allUniqueName="[FECHA IMPUTACION -  RECAUDACION].[Mes Nombre].[All]" dimensionUniqueName="[FECHA IMPUTACION -  RECAUDACION]" displayFolder="" count="0" unbalanced="0" hidden="1"/>
    <cacheHierarchy uniqueName="[FECHA IMPUTACION -  RECAUDACION].[Tiempo ID]" caption="Tiempo ID" attribute="1" time="1" keyAttribute="1" defaultMemberUniqueName="[FECHA IMPUTACION -  RECAUDACION].[Tiempo ID].[All]" allUniqueName="[FECHA IMPUTACION -  RECAUDACION].[Tiempo ID].[All]" dimensionUniqueName="[FECHA IMPUTACION -  RECAUDACION]" displayFolder="" count="0" memberValueDatatype="3" unbalanced="0" hidden="1"/>
    <cacheHierarchy uniqueName="[FECHA IMPUTACION -  RECAUDACION].[Trimestre Calendario]" caption="Trimestre Calendario" attribute="1" time="1" defaultMemberUniqueName="[FECHA IMPUTACION -  RECAUDACION].[Trimestre Calendario].[All]" allUniqueName="[FECHA IMPUTACION -  RECAUDACION].[Trimestre Calendario].[All]" dimensionUniqueName="[FECHA IMPUTACION -  RECAUDACION]" displayFolder="" count="0" unbalanced="0" hidden="1"/>
    <cacheHierarchy uniqueName="[FECHA REGISTRO].[Fecha]" caption="Fecha" attribute="1" time="1" defaultMemberUniqueName="[FECHA REGISTRO].[Fecha].[All]" allUniqueName="[FECHA REGISTRO].[Fecha].[All]" dimensionUniqueName="[FECHA REGISTRO]" displayFolder="" count="0" unbalanced="0" hidden="1"/>
    <cacheHierarchy uniqueName="[FECHA REGISTRO].[Mes Nombre]" caption="Mes Nombre" attribute="1" time="1" defaultMemberUniqueName="[FECHA REGISTRO].[Mes Nombre].[All]" allUniqueName="[FECHA REGISTRO].[Mes Nombre].[All]" dimensionUniqueName="[FECHA REGISTRO]" displayFolder="" count="0" unbalanced="0" hidden="1"/>
    <cacheHierarchy uniqueName="[FECHA REGISTRO].[Tiempo ID]" caption="Tiempo ID" attribute="1" time="1" keyAttribute="1" defaultMemberUniqueName="[FECHA REGISTRO].[Tiempo ID].[All]" allUniqueName="[FECHA REGISTRO].[Tiempo ID].[All]" dimensionUniqueName="[FECHA REGISTRO]" displayFolder="" count="0" memberValueDatatype="3" unbalanced="0" hidden="1"/>
    <cacheHierarchy uniqueName="[FECHA REGISTRO].[Trimestre Calendario]" caption="Trimestre Calendario" attribute="1" time="1" defaultMemberUniqueName="[FECHA REGISTRO].[Trimestre Calendario].[All]" allUniqueName="[FECHA REGISTRO].[Trimestre Calendario].[All]" dimensionUniqueName="[FECHA REGISTRO]" displayFolder="" count="0" unbalanced="0" hidden="1"/>
    <cacheHierarchy uniqueName="[INSTITUCION OTORGANTE].[Capitulo]" caption="Capitulo" attribute="1" defaultMemberUniqueName="[INSTITUCION OTORGANTE].[Capitulo].[All]" allUniqueName="[INSTITUCION OTORGANTE].[Capitulo].[All]" dimensionUniqueName="[INSTITUCION OTORGANTE]" displayFolder="" count="0" unbalanced="0" hidden="1"/>
    <cacheHierarchy uniqueName="[INSTITUCION OTORGANTE].[Capitulo ID]" caption="Capitulo ID" attribute="1" keyAttribute="1" defaultMemberUniqueName="[INSTITUCION OTORGANTE].[Capitulo ID].[All]" allUniqueName="[INSTITUCION OTORGANTE].[Capitulo ID].[All]" dimensionUniqueName="[INSTITUCION OTORGANTE]" displayFolder="" count="0" unbalanced="0" hidden="1"/>
    <cacheHierarchy uniqueName="[OFICINAS RECAUDADORAS].[Oficina ID]" caption="Oficina ID" attribute="1" keyAttribute="1" defaultMemberUniqueName="[OFICINAS RECAUDADORAS].[Oficina ID].[All]" allUniqueName="[OFICINAS RECAUDADORAS].[Oficina ID].[All]" dimensionUniqueName="[OFICINAS RECAUDADORAS]" displayFolder="" count="0" unbalanced="0" hidden="1"/>
    <cacheHierarchy uniqueName="[OFICINAS RECAUDADORAS].[Oficina Recaudadora]" caption="Oficina Recaudadora" attribute="1" defaultMemberUniqueName="[OFICINAS RECAUDADORAS].[Oficina Recaudadora].[All]" allUniqueName="[OFICINAS RECAUDADORAS].[Oficina Recaudadora].[All]" dimensionUniqueName="[OFICINAS RECAUDADORAS]" displayFolder="" count="0" unbalanced="0" hidden="1"/>
    <cacheHierarchy uniqueName="[TIPO GASTO PRESUPUESTARIO].[Tipo ID]" caption="Tipo ID" attribute="1" keyAttribute="1" defaultMemberUniqueName="[TIPO GASTO PRESUPUESTARIO].[Tipo ID].[All]" allUniqueName="[TIPO GASTO PRESUPUESTARIO].[Tipo ID].[All]" dimensionUniqueName="[TIPO GASTO PRESUPUESTARIO]" displayFolder="" count="0" unbalanced="0" hidden="1"/>
    <cacheHierarchy uniqueName="[TIPO INVERSION PUBLICA].[ID]" caption="ID" attribute="1" keyAttribute="1" defaultMemberUniqueName="[TIPO INVERSION PUBLICA].[ID].[All]" allUniqueName="[TIPO INVERSION PUBLICA].[ID].[All]" dimensionUniqueName="[TIPO INVERSION PUBLICA]" displayFolder="" count="0" unbalanced="0" hidden="1"/>
    <cacheHierarchy uniqueName="[TIPO OBRA].[ID]" caption="ID" attribute="1" keyAttribute="1" defaultMemberUniqueName="[TIPO OBRA].[ID].[All]" allUniqueName="[TIPO OBRA].[ID].[All]" dimensionUniqueName="[TIPO OBRA]" displayFolder="" count="0" unbalanced="0" hidden="1"/>
    <cacheHierarchy uniqueName="[UNIDAD EJECUTORA].[Ejecutora ID]" caption="Ejecutora ID" attribute="1" keyAttribute="1" defaultMemberUniqueName="[UNIDAD EJECUTORA].[Ejecutora ID].[All]" allUniqueName="[UNIDAD EJECUTORA].[Ejecutora ID].[All]" dimensionUniqueName="[UNIDAD EJECUTORA]" displayFolder="" count="0" unbalanced="0" hidden="1"/>
    <cacheHierarchy uniqueName="[Measures].[PRESUPUESTO INICIAL]" caption="PRESUPUESTO INICIAL" measure="1" displayFolder="" measureGroup="EJECUCION GASTOS 2014 - AÑO ACTUAL" count="0"/>
    <cacheHierarchy uniqueName="[Measures].[MODIFICACIONES]" caption="MODIFICACIONES" measure="1" displayFolder="" measureGroup="EJECUCION GASTOS 2014 - AÑO ACTUAL" count="0"/>
    <cacheHierarchy uniqueName="[Measures].[VIGENTE]" caption="VIGENTE" measure="1" displayFolder="" measureGroup="EJECUCION GASTOS 2014 - AÑO ACTUAL" count="0"/>
    <cacheHierarchy uniqueName="[Measures].[DISPONIBLE]" caption="DISPONIBLE" measure="1" displayFolder="" measureGroup="EJECUCION GASTOS 2014 - AÑO ACTUAL" count="0"/>
    <cacheHierarchy uniqueName="[Measures].[PREVENTIVO]" caption="PREVENTIVO" measure="1" displayFolder="" measureGroup="EJECUCION GASTOS 2014 - AÑO ACTUAL" count="0"/>
    <cacheHierarchy uniqueName="[Measures].[COMPROMISO]" caption="COMPROMISO" measure="1" displayFolder="" measureGroup="EJECUCION GASTOS 2014 - AÑO ACTUAL" count="0"/>
    <cacheHierarchy uniqueName="[Measures].[DEVENGADO]" caption="DEVENGADO" measure="1" displayFolder="" measureGroup="EJECUCION GASTOS 2014 - AÑO ACTUAL" count="0"/>
    <cacheHierarchy uniqueName="[Measures].[LIBRAMIENTO]" caption="LIBRAMIENTO" measure="1" displayFolder="" measureGroup="EJECUCION GASTOS 2014 - AÑO ACTUAL" count="0"/>
    <cacheHierarchy uniqueName="[Measures].[PAGADO]" caption="PAGADO" measure="1" displayFolder="" measureGroup="EJECUCION GASTOS 2014 - AÑO ACTUAL" count="0"/>
    <cacheHierarchy uniqueName="[Measures].[PRESUPUESTO ALTERNATIVO]" caption="PRESUPUESTO ALTERNATIVO" measure="1" displayFolder="" measureGroup="EJECUCION GASTOS 2014 - AÑO ACTUAL" count="0"/>
    <cacheHierarchy uniqueName="[Measures].[INICIAL]" caption="INICIAL" measure="1" displayFolder="" measureGroup="EJECUCION INGRESOS 2014 - AÑO ACTUAL" count="0"/>
    <cacheHierarchy uniqueName="[Measures].[MODIFICACIONES INGRESOS]" caption="MODIFICACIONES INGRESOS" measure="1" displayFolder="" measureGroup="EJECUCION INGRESOS 2014 - AÑO ACTUAL" count="0"/>
    <cacheHierarchy uniqueName="[Measures].[VIGENTE INGRESOS]" caption="VIGENTE INGRESOS" measure="1" displayFolder="" measureGroup="EJECUCION INGRESOS 2014 - AÑO ACTUAL" count="0"/>
    <cacheHierarchy uniqueName="[Measures].[VLR NAC DEV PRES APROB]" caption="VLR NAC DEV PRES APROB" measure="1" displayFolder="" measureGroup="EJECUCION INGRESOS 2014 - AÑO ACTUAL" count="0"/>
    <cacheHierarchy uniqueName="[Measures].[VLR NAC PER PRES APROB]" caption="VLR NAC PER PRES APROB" measure="1" displayFolder="" measureGroup="EJECUCION INGRESOS 2014 - AÑO ACTUAL" count="0"/>
    <cacheHierarchy uniqueName="[Measures].[TOTAL INI]" caption="TOTAL INI" measure="1" displayFolder="" measureGroup="EJECUCION GASTOS 2014 - AÑO ACTUAL" count="0" hidden="1"/>
    <cacheHierarchy uniqueName="[Measures].[TOTAL DEV]" caption="TOTAL DEV" measure="1" displayFolder="" measureGroup="EJECUCION GASTOS 2014 - AÑO ACTUAL" count="0" hidden="1"/>
    <cacheHierarchy uniqueName="[Measures].[TOTAL DEVENGADO]" caption="TOTAL DEVENGADO" measure="1" displayFolder="" measureGroup="EJECUCION GASTOS 2014 - AÑO ACTUAL" count="0" hidden="1"/>
    <cacheHierarchy uniqueName="[Measures].[UNOS]" caption="UNOS" measure="1" displayFolder="" measureGroup="EJECUCION GASTOS 2014 - AÑO ACTUAL" count="0" hidden="1"/>
    <cacheHierarchy uniqueName="[Measures].[CEROS]" caption="CEROS" measure="1" displayFolder="" measureGroup="EJECUCION GASTOS 2014 - AÑO ACTUAL" count="0" hidden="1"/>
    <cacheHierarchy uniqueName="[Measures].[VALOR DEV 2014]" caption="VALOR DEV 2014" measure="1" displayFolder="" measureGroup="EJECUCION GASTOS 2014 - AÑO ACTUAL" count="0" hidden="1"/>
    <cacheHierarchy uniqueName="[Measures].[VALOR DEV 2015]" caption="VALOR DEV 2015" measure="1" displayFolder="" measureGroup="EJECUCION GASTOS 2014 - AÑO ACTUAL" count="0" hidden="1"/>
    <cacheHierarchy uniqueName="[Measures].[VALOR DEV 2016]" caption="VALOR DEV 2016" measure="1" displayFolder="" measureGroup="EJECUCION GASTOS 2014 - AÑO ACTUAL" count="0" hidden="1"/>
    <cacheHierarchy uniqueName="[Measures].[VALOR INI 2014]" caption="VALOR INI 2014" measure="1" displayFolder="" measureGroup="EJECUCION GASTOS 2014 - AÑO ACTUAL" count="0" hidden="1"/>
    <cacheHierarchy uniqueName="[Measures].[VALOR INI 2015]" caption="VALOR INI 2015" measure="1" displayFolder="" measureGroup="EJECUCION GASTOS 2014 - AÑO ACTUAL" count="0" hidden="1"/>
    <cacheHierarchy uniqueName="[Measures].[VALOR INI 2016]" caption="VALOR INI 2016" measure="1" displayFolder="" measureGroup="EJECUCION GASTOS 2014 - AÑO ACTUAL" count="0" hidden="1"/>
    <cacheHierarchy uniqueName="[Measures].[VALOR VIG 2014]" caption="VALOR VIG 2014" measure="1" displayFolder="" measureGroup="EJECUCION GASTOS 2014 - AÑO ACTUAL" count="0" hidden="1"/>
    <cacheHierarchy uniqueName="[Measures].[VALOR VIG 2015]" caption="VALOR VIG 2015" measure="1" displayFolder="" measureGroup="EJECUCION GASTOS 2014 - AÑO ACTUAL" count="0" hidden="1"/>
    <cacheHierarchy uniqueName="[Measures].[VALOR VIG 2016]" caption="VALOR VIG 2016" measure="1" displayFolder="" measureGroup="EJECUCION GASTOS 2014 - AÑO ACTUAL" count="0" hidden="1"/>
    <cacheHierarchy uniqueName="[Measures].[PIB2014]" caption="PIB2014" measure="1" displayFolder="" measureGroup="EJECUCION GASTOS 2014 - AÑO ACTUAL" count="0" hidden="1"/>
    <cacheHierarchy uniqueName="[Measures].[PIB2015]" caption="PIB2015" measure="1" displayFolder="" measureGroup="EJECUCION GASTOS 2014 - AÑO ACTUAL" count="0" hidden="1"/>
    <cacheHierarchy uniqueName="[Measures].[PIB2016]" caption="PIB2016" measure="1" displayFolder="" measureGroup="EJECUCION GASTOS 2014 - AÑO ACTUAL" count="0" hidden="1"/>
    <cacheHierarchy uniqueName="[Measures].[PIB2017]" caption="PIB2017" measure="1" displayFolder="" measureGroup="EJECUCION GASTOS 2014 - AÑO ACTUAL" count="0" hidden="1"/>
    <cacheHierarchy uniqueName="[Measures].[VALOR DEV 2017]" caption="VALOR DEV 2017" measure="1" displayFolder="" measureGroup="EJECUCION GASTOS 2014 - AÑO ACTUAL" count="0" hidden="1"/>
    <cacheHierarchy uniqueName="[Measures].[VALOR INI 2017]" caption="VALOR INI 2017" measure="1" displayFolder="" measureGroup="EJECUCION GASTOS 2014 - AÑO ACTUAL" count="0" hidden="1"/>
    <cacheHierarchy uniqueName="[Measures].[VALOR VIG 2017]" caption="VALOR VIG 2017" measure="1" displayFolder="" measureGroup="EJECUCION GASTOS 2014 - AÑO ACTUAL" count="0" hidden="1"/>
    <cacheHierarchy uniqueName="[Measures].[DISP]" caption="DISP" measure="1" displayFolder="Indicadores" measureGroup="EJECUCION GASTOS 2014 - AÑO ACTUAL" count="0" hidden="1"/>
    <cacheHierarchy uniqueName="[Measures].[INI 2014]" caption="INI 2014" measure="1" displayFolder="Indicadores" measureGroup="EJECUCION GASTOS 2014 - AÑO ACTUAL" count="0" hidden="1"/>
    <cacheHierarchy uniqueName="[Measures].[INI 2015]" caption="INI 2015" measure="1" displayFolder="Indicadores" measureGroup="EJECUCION GASTOS 2014 - AÑO ACTUAL" count="0" hidden="1"/>
    <cacheHierarchy uniqueName="[Measures].[INI 2016]" caption="INI 2016" measure="1" displayFolder="Indicadores" measureGroup="EJECUCION GASTOS 2014 - AÑO ACTUAL" count="0" hidden="1"/>
    <cacheHierarchy uniqueName="[Measures].[INI 2017]" caption="INI 2017" measure="1" displayFolder="Indicadores" measureGroup="EJECUCION GASTOS 2014 - AÑO ACTUAL" count="0" hidden="1"/>
    <cacheHierarchy uniqueName="[Measures].[PROPORCION -  DEV]" caption="PROPORCION -  DEV" measure="1" displayFolder="Indicadores" measureGroup="EJECUCION GASTOS 2014 - AÑO ACTUAL" count="0" hidden="1"/>
    <cacheHierarchy uniqueName="[Measures].[DEV 2014]" caption="DEV 2014" measure="1" displayFolder="Indicadores" measureGroup="EJECUCION GASTOS 2014 - AÑO ACTUAL" count="0" hidden="1"/>
    <cacheHierarchy uniqueName="[Measures].[DEV 2015]" caption="DEV 2015" measure="1" displayFolder="Indicadores" measureGroup="EJECUCION GASTOS 2014 - AÑO ACTUAL" count="0" hidden="1"/>
    <cacheHierarchy uniqueName="[Measures].[DEV 2016]" caption="DEV 2016" measure="1" displayFolder="Indicadores" measureGroup="EJECUCION GASTOS 2014 - AÑO ACTUAL" count="0" hidden="1"/>
    <cacheHierarchy uniqueName="[Measures].[DEV 2017]" caption="DEV 2017" measure="1" displayFolder="Indicadores" measureGroup="EJECUCION GASTOS 2014 - AÑO ACTUAL" count="0" hidden="1"/>
    <cacheHierarchy uniqueName="[Measures].[VIG 2014]" caption="VIG 2014" measure="1" displayFolder="Indicadores" measureGroup="EJECUCION GASTOS 2014 - AÑO ACTUAL" count="0" hidden="1"/>
    <cacheHierarchy uniqueName="[Measures].[VIG 2015]" caption="VIG 2015" measure="1" displayFolder="Indicadores" measureGroup="EJECUCION GASTOS 2014 - AÑO ACTUAL" count="0" hidden="1"/>
    <cacheHierarchy uniqueName="[Measures].[VIG 2016]" caption="VIG 2016" measure="1" displayFolder="Indicadores" measureGroup="EJECUCION GASTOS 2014 - AÑO ACTUAL" count="0" hidden="1"/>
    <cacheHierarchy uniqueName="[Measures].[VIG 2017]" caption="VIG 2017" measure="1" displayFolder="Indicadores" measureGroup="EJECUCION GASTOS 2014 - AÑO ACTUAL" count="0" hidden="1"/>
    <cacheHierarchy uniqueName="[Measures].[% PIB - VIG 2014]" caption="% PIB - VIG 2014" measure="1" displayFolder="Indicadores\PIB" measureGroup="EJECUCION GASTOS 2014 - AÑO ACTUAL" count="0" hidden="1"/>
    <cacheHierarchy uniqueName="[Measures].[% PIB - VIG 2015]" caption="% PIB - VIG 2015" measure="1" displayFolder="Indicadores\PIB" measureGroup="EJECUCION GASTOS 2014 - AÑO ACTUAL" count="0" hidden="1"/>
    <cacheHierarchy uniqueName="[Measures].[% PIB - VIG 2016]" caption="% PIB - VIG 2016" measure="1" displayFolder="Indicadores\PIB" measureGroup="EJECUCION GASTOS 2014 - AÑO ACTUAL" count="0" hidden="1"/>
    <cacheHierarchy uniqueName="[Measures].[% PIB - VIG 2017]" caption="% PIB - VIG 2017" measure="1" displayFolder="Indicadores\PIB" measureGroup="EJECUCION GASTOS 2014 - AÑO ACTUAL" count="0" hidden="1"/>
    <cacheHierarchy uniqueName="[Measures].[% PIB - DEV 2014]" caption="% PIB - DEV 2014" measure="1" displayFolder="Indicadores\PIB" measureGroup="EJECUCION GASTOS 2014 - AÑO ACTUAL" count="0" hidden="1"/>
    <cacheHierarchy uniqueName="[Measures].[% PIB - DEV 2015]" caption="% PIB - DEV 2015" measure="1" displayFolder="Indicadores\PIB" measureGroup="EJECUCION GASTOS 2014 - AÑO ACTUAL" count="0" hidden="1"/>
    <cacheHierarchy uniqueName="[Measures].[% PIB - DEV 2016]" caption="% PIB - DEV 2016" measure="1" displayFolder="Indicadores\PIB" measureGroup="EJECUCION GASTOS 2014 - AÑO ACTUAL" count="0" hidden="1"/>
    <cacheHierarchy uniqueName="[Measures].[% PIB - DEV 2017]" caption="% PIB - DEV 2017" measure="1" displayFolder="Indicadores\PIB" measureGroup="EJECUCION GASTOS 2014 - AÑO ACTUAL" count="0" hidden="1"/>
    <cacheHierarchy uniqueName="[Measures].[% PIB - INI 2014]" caption="% PIB - INI 2014" measure="1" displayFolder="Indicadores\PIB" measureGroup="EJECUCION GASTOS 2014 - AÑO ACTUAL" count="0" hidden="1"/>
    <cacheHierarchy uniqueName="[Measures].[% PIB - INI 2015]" caption="% PIB - INI 2015" measure="1" displayFolder="Indicadores\PIB" measureGroup="EJECUCION GASTOS 2014 - AÑO ACTUAL" count="0" hidden="1"/>
    <cacheHierarchy uniqueName="[Measures].[% PIB - INI 2016]" caption="% PIB - INI 2016" measure="1" displayFolder="Indicadores\PIB" measureGroup="EJECUCION GASTOS 2014 - AÑO ACTUAL" count="0" hidden="1"/>
    <cacheHierarchy uniqueName="[Measures].[% PIB - INI 2017]" caption="% PIB - INI 2017" measure="1" displayFolder="Indicadores\PIB" measureGroup="EJECUCION GASTOS 2014 - AÑO ACTUAL" count="0" hidden="1"/>
    <cacheHierarchy uniqueName="[Measures].[VALOR PIB-2014]" caption="VALOR PIB-2014" measure="1" displayFolder="Indicadores\VALOR PIB" measureGroup="EJECUCION GASTOS 2014 - AÑO ACTUAL" count="0" hidden="1"/>
    <cacheHierarchy uniqueName="[Measures].[VALOR PIB-2015]" caption="VALOR PIB-2015" measure="1" displayFolder="Indicadores\VALOR PIB" measureGroup="EJECUCION GASTOS 2014 - AÑO ACTUAL" count="0" hidden="1"/>
    <cacheHierarchy uniqueName="[Measures].[VALOR PIB-2016]" caption="VALOR PIB-2016" measure="1" displayFolder="Indicadores\VALOR PIB" measureGroup="EJECUCION GASTOS 2014 - AÑO ACTUAL" count="0" hidden="1"/>
    <cacheHierarchy uniqueName="[Measures].[VALOR PIB-2017]" caption="VALOR PIB-2017" measure="1" displayFolder="Indicadores\VALOR PIB" measureGroup="EJECUCION GASTOS 2014 - AÑO ACTUAL" count="0" hidden="1"/>
    <cacheHierarchy uniqueName="[Measures].[VAR (%)  2015-2014 - INI]" caption="VAR (%)  2015-2014 - INI" measure="1" displayFolder="Indicadores\VAR (%)" measureGroup="EJECUCION GASTOS 2014 - AÑO ACTUAL" count="0" hidden="1"/>
    <cacheHierarchy uniqueName="[Measures].[VAR (%)  2016-2015 - INI]" caption="VAR (%)  2016-2015 - INI" measure="1" displayFolder="Indicadores\VAR (%)" measureGroup="EJECUCION GASTOS 2014 - AÑO ACTUAL" count="0" hidden="1"/>
    <cacheHierarchy uniqueName="[Measures].[VAR (%)  2017-2016 - INI]" caption="VAR (%)  2017-2016 - INI" measure="1" displayFolder="Indicadores\VAR (%)" measureGroup="EJECUCION GASTOS 2014 - AÑO ACTUAL" count="0" hidden="1"/>
    <cacheHierarchy uniqueName="[Measures].[VAR (%) 2015-2014 - DEV]" caption="VAR (%) 2015-2014 - DEV" measure="1" displayFolder="Indicadores\VAR (%)" measureGroup="EJECUCION GASTOS 2014 - AÑO ACTUAL" count="0" hidden="1"/>
    <cacheHierarchy uniqueName="[Measures].[VAR (%) 2016-2015 - DEV]" caption="VAR (%) 2016-2015 - DEV" measure="1" displayFolder="Indicadores\VAR (%)" measureGroup="EJECUCION GASTOS 2014 - AÑO ACTUAL" count="0" hidden="1"/>
    <cacheHierarchy uniqueName="[Measures].[VAR (%) 2017-2016 - DEV]" caption="VAR (%) 2017-2016 - DEV" measure="1" displayFolder="Indicadores\VAR (%)" measureGroup="EJECUCION GASTOS 2014 - AÑO ACTUAL" count="0" hidden="1"/>
    <cacheHierarchy uniqueName="[Measures].[VAR (%) 2015-2014 - VIG]" caption="VAR (%) 2015-2014 - VIG" measure="1" displayFolder="Indicadores\VAR (%)" measureGroup="EJECUCION GASTOS 2014 - AÑO ACTUAL" count="0" hidden="1"/>
    <cacheHierarchy uniqueName="[Measures].[VAR (%) 2016-2015 - VIG]" caption="VAR (%) 2016-2015 - VIG" measure="1" displayFolder="Indicadores\VAR (%)" measureGroup="EJECUCION GASTOS 2014 - AÑO ACTUAL" count="0" hidden="1"/>
    <cacheHierarchy uniqueName="[Measures].[VAR (%) 2017-2016 - VIG]" caption="VAR (%) 2017-2016 - VIG" measure="1" displayFolder="Indicadores\VAR (%)" measureGroup="EJECUCION GASTOS 2014 - AÑO ACTUAL" count="0" hidden="1"/>
    <cacheHierarchy uniqueName="[Measures].[VAR ABS 2015-2014 - INI]" caption="VAR ABS 2015-2014 - INI" measure="1" displayFolder="Indicadores\VAR ABS" measureGroup="EJECUCION GASTOS 2014 - AÑO ACTUAL" count="0" hidden="1"/>
    <cacheHierarchy uniqueName="[Measures].[VAR ABS 2016-2015 - INI]" caption="VAR ABS 2016-2015 - INI" measure="1" displayFolder="Indicadores\VAR ABS" measureGroup="EJECUCION INGRESOS 2014 - AÑO ACTUAL" count="0" hidden="1"/>
    <cacheHierarchy uniqueName="[Measures].[VAR ABS 2017-2016 - INI]" caption="VAR ABS 2017-2016 - INI" measure="1" displayFolder="Indicadores\VAR ABS" measureGroup="EJECUCION GASTOS 2014 - AÑO ACTUAL" count="0" hidden="1"/>
    <cacheHierarchy uniqueName="[Measures].[VAR ABS 2015-2014 - DEV]" caption="VAR ABS 2015-2014 - DEV" measure="1" displayFolder="Indicadores\VAR ABS" measureGroup="EJECUCION GASTOS 2014 - AÑO ACTUAL" count="0" hidden="1"/>
    <cacheHierarchy uniqueName="[Measures].[VAR ABS 2016-2015 - DEV]" caption="VAR ABS 2016-2015 - DEV" measure="1" displayFolder="Indicadores\VAR ABS" measureGroup="EJECUCION GASTOS 2014 - AÑO ACTUAL" count="0" hidden="1"/>
    <cacheHierarchy uniqueName="[Measures].[VAR ABS 2017-2016 - DEV]" caption="VAR ABS 2017-2016 - DEV" measure="1" displayFolder="Indicadores\VAR ABS" measureGroup="EJECUCION GASTOS 2014 - AÑO ACTUAL" count="0" hidden="1"/>
    <cacheHierarchy uniqueName="[Measures].[VAR ABS 2015-2014 - VIG]" caption="VAR ABS 2015-2014 - VIG" measure="1" displayFolder="Indicadores\VAR ABS" measureGroup="EJECUCION GASTOS 2014 - AÑO ACTUAL" count="0" hidden="1"/>
    <cacheHierarchy uniqueName="[Measures].[VAR ABS 2016-2015 - VIG]" caption="VAR ABS 2016-2015 - VIG" measure="1" displayFolder="Indicadores\VAR ABS" measureGroup="EJECUCION GASTOS 2014 - AÑO ACTUAL" count="0" hidden="1"/>
    <cacheHierarchy uniqueName="[Measures].[VAR ABS 2017-2016 - VIG]" caption="VAR ABS 2017-2016 - VIG" measure="1" displayFolder="Indicadores\VAR ABS" measureGroup="EJECUCION GASTOS 2014 - AÑO ACTUAL" count="0" hidden="1"/>
    <cacheHierarchy uniqueName="[Measures].[PIB - INICIAL]" caption="PIB - INICIAL" measure="1" displayFolder="" measureGroup="EJECUCION GASTOS 2014 - AÑO ACTUAL" count="0" hidden="1"/>
    <cacheHierarchy uniqueName="[Measures].[PIB - DEVENGADO]" caption="PIB - DEVENGADO" measure="1" displayFolder="" measureGroup="EJECUCION GASTOS 2014 - AÑO ACTUAL" count="0" hidden="1"/>
    <cacheHierarchy uniqueName="[Measures].[PIB - VIGENTE]" caption="PIB - VIGENTE" measure="1" displayFolder="" measureGroup="EJECUCION GASTOS 2014 - AÑO ACTUAL" count="0" hidden="1"/>
    <cacheHierarchy uniqueName="[Measures].[EJECUCION INICIAL %]" caption="EJECUCION INICIAL %" measure="1" displayFolder="" measureGroup="EJECUCION GASTOS 2014 - AÑO ACTUAL" count="0" hidden="1"/>
    <cacheHierarchy uniqueName="[Measures].[EJEC INI - 2014 %]" caption="EJEC INI - 2014 %" measure="1" displayFolder="Indicadores\(%) EJEC" measureGroup="EJECUCION GASTOS 2014 - AÑO ACTUAL" count="0" hidden="1"/>
    <cacheHierarchy uniqueName="[Measures].[EJEC INI - 2015 %]" caption="EJEC INI - 2015 %" measure="1" displayFolder="Indicadores\(%) EJEC" measureGroup="EJECUCION GASTOS 2014 - AÑO ACTUAL" count="0" hidden="1"/>
    <cacheHierarchy uniqueName="[Measures].[EJEC INI - 2016 %]" caption="EJEC INI - 2016 %" measure="1" displayFolder="Indicadores\(%) EJEC" measureGroup="EJECUCION GASTOS 2014 - AÑO ACTUAL" count="0" hidden="1"/>
    <cacheHierarchy uniqueName="[Measures].[EJEC INI - 2017 %]" caption="EJEC INI - 2017 %" measure="1" displayFolder="Indicadores\(%) EJEC" measureGroup="EJECUCION GASTOS 2014 - AÑO ACTUAL" count="0" hidden="1"/>
    <cacheHierarchy uniqueName="[Measures].[EJECUCION VIGENTE %]" caption="EJECUCION VIGENTE %" measure="1" displayFolder="" measureGroup="EJECUCION GASTOS 2014 - AÑO ACTUAL" count="0" hidden="1"/>
    <cacheHierarchy uniqueName="[Measures].[EJEC VIG - 2014 %]" caption="EJEC VIG - 2014 %" measure="1" displayFolder="Indicadores\(%) EJEC" measureGroup="EJECUCION GASTOS 2014 - AÑO ACTUAL" count="0" hidden="1"/>
    <cacheHierarchy uniqueName="[Measures].[EJEC VIG - 2015 %]" caption="EJEC VIG - 2015 %" measure="1" displayFolder="Indicadores\(%) EJEC" measureGroup="EJECUCION GASTOS 2014 - AÑO ACTUAL" count="0" hidden="1"/>
    <cacheHierarchy uniqueName="[Measures].[EJEC VIG - 2016 %]" caption="EJEC VIG - 2016 %" measure="1" displayFolder="Indicadores\(%) EJEC" measureGroup="EJECUCION GASTOS 2014 - AÑO ACTUAL" count="0" hidden="1"/>
    <cacheHierarchy uniqueName="[Measures].[EJEC VIG - 2017 %]" caption="EJEC VIG - 2017 %" measure="1" displayFolder="Indicadores\(%) EJEC" measureGroup="EJECUCION GASTOS 2014 - AÑO ACTUAL" count="0" hidden="1"/>
  </cacheHierarchies>
  <kpis count="0"/>
  <dimensions count="22">
    <dimension name="CLASIFICADOR  PROGRAMATICO" uniqueName="[CLASIFICADOR  PROGRAMATICO]" caption="CLASIFICADOR  PROGRAMATICO"/>
    <dimension name="CLASIFICADOR CUENTA INGRESOS" uniqueName="[CLASIFICADOR CUENTA INGRESOS]" caption="CLASIFICADOR CUENTA INGRESOS"/>
    <dimension name="CLASIFICADOR ECONOMICO" uniqueName="[CLASIFICADOR ECONOMICO]" caption="CLASIFICADOR ECONOMICO"/>
    <dimension name="CLASIFICADOR FUENTE FINANCIAMIENTO" uniqueName="[CLASIFICADOR FUENTE FINANCIAMIENTO]" caption="CLASIFICADOR FUENTE FINANCIAMIENTO"/>
    <dimension name="CLASIFICADOR FUNCIONAL" uniqueName="[CLASIFICADOR FUNCIONAL]" caption="CLASIFICADOR FUNCIONAL"/>
    <dimension name="CLASIFICADOR GEOGRAFICO" uniqueName="[CLASIFICADOR GEOGRAFICO]" caption="CLASIFICADOR GEOGRAFICO"/>
    <dimension name="CLASIFICADOR INSTITUCIONAL" uniqueName="[CLASIFICADOR INSTITUCIONAL]" caption="CLASIFICADOR INSTITUCIONAL"/>
    <dimension name="CLASIFICADOR OBJETAL" uniqueName="[CLASIFICADOR OBJETAL]" caption="CLASIFICADOR OBJETAL"/>
    <dimension name="CLASIFICADOR ORGANISMO FINANCIADOR" uniqueName="[CLASIFICADOR ORGANISMO FINANCIADOR]" caption="CLASIFICADOR ORGANISMO FINANCIADOR"/>
    <dimension name="CLASIFICADOR POR CAPITULO" uniqueName="[CLASIFICADOR POR CAPITULO]" caption="CLASIFICADOR POR CAPITULO"/>
    <dimension name="CODIGO SNIP ACTIVIDAD OBRA" uniqueName="[CODIGO SNIP ACTIVIDAD OBRA]" caption="CODIGO SNIP ACTIVIDAD OBRA"/>
    <dimension name="CODIGO SNIP PROYECTOS" uniqueName="[CODIGO SNIP PROYECTOS]" caption="CODIGO SNIP PROYECTOS"/>
    <dimension name="ENTIDAD RECEPTORA" uniqueName="[ENTIDAD RECEPTORA]" caption="ENTIDAD RECEPTORA"/>
    <dimension name="FECHA IMPUTACION -  RECAUDACION" uniqueName="[FECHA IMPUTACION -  RECAUDACION]" caption="FECHA IMPUTACION -  RECAUDACION"/>
    <dimension name="FECHA REGISTRO" uniqueName="[FECHA REGISTRO]" caption="FECHA REGISTRO"/>
    <dimension name="INSTITUCION OTORGANTE" uniqueName="[INSTITUCION OTORGANTE]" caption="INSTITUCION OTORGANTE"/>
    <dimension measure="1" name="Measures" uniqueName="[Measures]" caption="Measures"/>
    <dimension name="OFICINAS RECAUDADORAS" uniqueName="[OFICINAS RECAUDADORAS]" caption="OFICINAS RECAUDADORAS"/>
    <dimension name="TIPO GASTO PRESUPUESTARIO" uniqueName="[TIPO GASTO PRESUPUESTARIO]" caption="TIPO GASTO PRESUPUESTARIO"/>
    <dimension name="TIPO INVERSION PUBLICA" uniqueName="[TIPO INVERSION PUBLICA]" caption="TIPO INVERSION PUBLICA"/>
    <dimension name="TIPO OBRA" uniqueName="[TIPO OBRA]" caption="TIPO OBRA"/>
    <dimension name="UNIDAD EJECUTORA" uniqueName="[UNIDAD EJECUTORA]" caption="UNIDAD EJECUTORA"/>
  </dimensions>
  <measureGroups count="2">
    <measureGroup name="EJECUCION GASTOS 2014 - AÑO ACTUAL" caption="EJECUCION GASTOS 2014 - AÑO ACTUAL"/>
    <measureGroup name="EJECUCION INGRESOS 2014 - AÑO ACTUAL" caption="EJECUCION INGRESOS 2014 - AÑO ACTUAL"/>
  </measureGroups>
  <maps count="29">
    <map measureGroup="0" dimension="0"/>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8"/>
    <map measureGroup="0" dimension="19"/>
    <map measureGroup="0" dimension="20"/>
    <map measureGroup="0" dimension="21"/>
    <map measureGroup="1" dimension="1"/>
    <map measureGroup="1" dimension="2"/>
    <map measureGroup="1" dimension="3"/>
    <map measureGroup="1" dimension="6"/>
    <map measureGroup="1" dimension="8"/>
    <map measureGroup="1" dimension="9"/>
    <map measureGroup="1" dimension="13"/>
    <map measureGroup="1" dimension="14"/>
    <map measureGroup="1" dimension="15"/>
    <map measureGroup="1" dimension="17"/>
    <map measureGroup="1" dimension="21"/>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 dinámica2" cacheId="0" applyNumberFormats="0" applyBorderFormats="0" applyFontFormats="0" applyPatternFormats="0" applyAlignmentFormats="0" applyWidthHeightFormats="1" dataCaption="Valores" updatedVersion="5" minRefreshableVersion="3" pageWrap="1" subtotalHiddenItems="1" itemPrintTitles="1" createdVersion="5" indent="0" outline="1" outlineData="1" fieldListSortAscending="1">
  <location ref="A10:A62" firstHeaderRow="1" firstDataRow="1" firstDataCol="1" rowPageCount="1" colPageCount="2"/>
  <pivotFields count="19">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Row" allDrilled="1" showAll="0" dataSourceSort="1" defaultAttributeDrillState="1">
      <items count="2">
        <item s="1" x="0"/>
        <item t="default"/>
      </items>
    </pivotField>
    <pivotField axis="axisRow" allDrilled="1" showAll="0" dataSourceSort="1" defaultAttributeDrillState="1">
      <items count="2">
        <item x="0"/>
        <item t="default"/>
      </items>
    </pivotField>
    <pivotField showAll="0" dataSourceSort="1" defaultSubtotal="0" showPropTip="1"/>
    <pivotField axis="axisRow" allDrilled="1" showAll="0" dataSourceSort="1" defaultAttributeDrillState="1">
      <items count="16">
        <item x="0"/>
        <item x="1"/>
        <item x="2"/>
        <item x="3"/>
        <item x="4"/>
        <item x="5"/>
        <item x="6"/>
        <item x="7"/>
        <item x="8"/>
        <item x="9"/>
        <item x="10"/>
        <item x="11"/>
        <item x="12"/>
        <item x="13"/>
        <item x="14"/>
        <item t="default"/>
      </items>
    </pivotField>
    <pivotField showAll="0" dataSourceSort="1" defaultSubtotal="0" showPropTip="1"/>
    <pivotField axis="axisRow" allDrilled="1" showAll="0" dataSourceSort="1" defaultAttributeDrillState="1">
      <items count="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t="default"/>
      </items>
    </pivotField>
    <pivotField showAll="0" dataSourceSort="1" defaultSubtotal="0" showPropTip="1"/>
    <pivotField axis="axisPage" allDrilled="1" showAll="0" dataSourceSort="1" defaultAttributeDrillState="1">
      <items count="1">
        <item t="default"/>
      </items>
    </pivotField>
  </pivotFields>
  <rowFields count="4">
    <field x="11"/>
    <field x="12"/>
    <field x="14"/>
    <field x="16"/>
  </rowFields>
  <rowItems count="52">
    <i>
      <x/>
    </i>
    <i r="1">
      <x/>
    </i>
    <i r="2">
      <x/>
    </i>
    <i r="3">
      <x/>
    </i>
    <i r="2">
      <x v="1"/>
    </i>
    <i r="3">
      <x v="4"/>
    </i>
    <i r="3">
      <x v="14"/>
    </i>
    <i r="3">
      <x v="25"/>
    </i>
    <i r="3">
      <x v="31"/>
    </i>
    <i r="3">
      <x v="33"/>
    </i>
    <i r="2">
      <x v="2"/>
    </i>
    <i r="3">
      <x v="5"/>
    </i>
    <i r="3">
      <x v="12"/>
    </i>
    <i r="3">
      <x v="22"/>
    </i>
    <i r="3">
      <x v="29"/>
    </i>
    <i r="2">
      <x v="3"/>
    </i>
    <i r="3">
      <x v="6"/>
    </i>
    <i r="3">
      <x v="20"/>
    </i>
    <i r="3">
      <x v="28"/>
    </i>
    <i r="3">
      <x v="32"/>
    </i>
    <i r="2">
      <x v="4"/>
    </i>
    <i r="3">
      <x v="7"/>
    </i>
    <i r="3">
      <x v="17"/>
    </i>
    <i r="3">
      <x v="27"/>
    </i>
    <i r="3">
      <x v="30"/>
    </i>
    <i r="2">
      <x v="5"/>
    </i>
    <i r="3">
      <x v="11"/>
    </i>
    <i r="2">
      <x v="6"/>
    </i>
    <i r="3">
      <x v="8"/>
    </i>
    <i r="3">
      <x v="19"/>
    </i>
    <i r="3">
      <x v="26"/>
    </i>
    <i r="2">
      <x v="7"/>
    </i>
    <i r="3">
      <x v="9"/>
    </i>
    <i r="3">
      <x v="15"/>
    </i>
    <i r="3">
      <x v="23"/>
    </i>
    <i r="2">
      <x v="8"/>
    </i>
    <i r="3">
      <x v="13"/>
    </i>
    <i r="2">
      <x v="9"/>
    </i>
    <i r="3">
      <x v="21"/>
    </i>
    <i r="2">
      <x v="10"/>
    </i>
    <i r="3">
      <x v="10"/>
    </i>
    <i r="3">
      <x v="16"/>
    </i>
    <i r="3">
      <x v="24"/>
    </i>
    <i r="2">
      <x v="11"/>
    </i>
    <i r="3">
      <x v="18"/>
    </i>
    <i r="2">
      <x v="12"/>
    </i>
    <i r="3">
      <x v="1"/>
    </i>
    <i r="2">
      <x v="13"/>
    </i>
    <i r="3">
      <x v="2"/>
    </i>
    <i r="2">
      <x v="14"/>
    </i>
    <i r="3">
      <x v="3"/>
    </i>
    <i t="grand">
      <x/>
    </i>
  </rowItems>
  <pageFields count="2">
    <pageField fld="18" hier="56" name="[FECHA REGISTRO].[3 - Ano].&amp;[2019]" cap="2019"/>
    <pageField fld="0" hier="6" name="[CLASIFICADOR  PROGRAMATICO].[Programatica].[Capitulo].&amp;[0205 - MINISTERIO DE HACIENDA]" cap="0205 - MINISTERIO DE HACIENDA"/>
  </pageFields>
  <pivotHierarchies count="191">
    <pivotHierarchy multipleItemSelectionAllowed="1"/>
    <pivotHierarchy>
      <mps count="1">
        <mp field="13"/>
      </mps>
    </pivotHierarchy>
    <pivotHierarchy>
      <mps count="1">
        <mp field="15"/>
      </mps>
    </pivotHierarchy>
    <pivotHierarchy>
      <mps count="1">
        <mp field="17"/>
      </mps>
    </pivotHierarchy>
    <pivotHierarchy/>
    <pivotHierarchy/>
    <pivotHierarchy multipleItemSelectionAllowed="1">
      <mps count="5">
        <mp field="6"/>
        <mp field="7"/>
        <mp field="8"/>
        <mp field="9"/>
        <mp field="10"/>
      </mps>
      <members count="1" level="1">
        <member name="[CLASIFICADOR  PROGRAMATICO].[Programatica].[Capitulo].&amp;[0205 - MINISTERIO DE HACIENDA]"/>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caption="Año">
      <members count="1" level="1">
        <member name="[FECHA REGISTRO].[3 - Ano].&amp;[2019]"/>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5" showRowHeaders="1" showColHeaders="1" showRowStripes="0" showColStripes="0" showLastColumn="1"/>
  <rowHierarchiesUsage count="4">
    <rowHierarchyUsage hierarchyUsage="0"/>
    <rowHierarchyUsage hierarchyUsage="1"/>
    <rowHierarchyUsage hierarchyUsage="2"/>
    <rowHierarchyUsage hierarchyUsage="3"/>
  </rowHierarchiesUsage>
  <extLst>
    <ext xmlns:x14="http://schemas.microsoft.com/office/spreadsheetml/2009/9/main" uri="{962EF5D1-5CA2-4c93-8EF4-DBF5C05439D2}">
      <x14:pivotTableDefinition xmlns:xm="http://schemas.microsoft.com/office/excel/2006/main" calculatedMembersInFilters="1"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32" displayName="Tabla32" ref="B2:L272" totalsRowShown="0" headerRowDxfId="8">
  <autoFilter ref="B2:L272" xr:uid="{00000000-0009-0000-0100-000001000000}"/>
  <tableColumns count="11">
    <tableColumn id="1" xr3:uid="{00000000-0010-0000-0000-000001000000}" name="Capítulo Cod">
      <calculatedColumnFormula>(MID(C3,1,4))</calculatedColumnFormula>
    </tableColumn>
    <tableColumn id="2" xr3:uid="{00000000-0010-0000-0000-000002000000}" name="Capítulo" dataDxfId="7"/>
    <tableColumn id="3" xr3:uid="{00000000-0010-0000-0000-000003000000}" name="Capítulo Nom" dataDxfId="6">
      <calculatedColumnFormula>REPLACE(C3,1,7,"")</calculatedColumnFormula>
    </tableColumn>
    <tableColumn id="10" xr3:uid="{00000000-0010-0000-0000-00000A000000}" name="Concatenar Sub-Cap" dataDxfId="5">
      <calculatedColumnFormula>CONCATENATE(Tabla32[[#This Row],[Capítulo Cod]],Tabla32[[#This Row],[Sub-Capítulo Cod]])</calculatedColumnFormula>
    </tableColumn>
    <tableColumn id="4" xr3:uid="{00000000-0010-0000-0000-000004000000}" name="Sub-Capítulo Cod">
      <calculatedColumnFormula>(MID(G3,1,2))</calculatedColumnFormula>
    </tableColumn>
    <tableColumn id="5" xr3:uid="{00000000-0010-0000-0000-000005000000}" name="Sub-Capítulo" dataDxfId="4"/>
    <tableColumn id="6" xr3:uid="{00000000-0010-0000-0000-000006000000}" name="Sub-Capítulo Nom" dataDxfId="3">
      <calculatedColumnFormula>REPLACE(G3,1,5,"")</calculatedColumnFormula>
    </tableColumn>
    <tableColumn id="11" xr3:uid="{00000000-0010-0000-0000-00000B000000}" name="Concatenar UE" dataDxfId="2">
      <calculatedColumnFormula>CONCATENATE(Tabla32[[#This Row],[Capítulo Cod]],Tabla32[[#This Row],[Sub-Capítulo Cod]],Tabla32[[#This Row],[UE Cod]])</calculatedColumnFormula>
    </tableColumn>
    <tableColumn id="7" xr3:uid="{00000000-0010-0000-0000-000007000000}" name="UE Cod">
      <calculatedColumnFormula>(MID(K3,1,4))</calculatedColumnFormula>
    </tableColumn>
    <tableColumn id="8" xr3:uid="{00000000-0010-0000-0000-000008000000}" name="UE" dataDxfId="1"/>
    <tableColumn id="9" xr3:uid="{00000000-0010-0000-0000-000009000000}" name="UE Nom" dataDxfId="0">
      <calculatedColumnFormula>REPLACE(K3,1,7,"")</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55"/>
  <sheetViews>
    <sheetView showGridLines="0" tabSelected="1" zoomScale="115" zoomScaleNormal="115" zoomScaleSheetLayoutView="85" workbookViewId="0">
      <selection sqref="A1:Q59"/>
    </sheetView>
  </sheetViews>
  <sheetFormatPr baseColWidth="10" defaultColWidth="11.42578125" defaultRowHeight="15" x14ac:dyDescent="0.25"/>
  <cols>
    <col min="1" max="1" width="0.85546875" customWidth="1"/>
    <col min="2" max="2" width="9.140625" customWidth="1"/>
    <col min="3" max="3" width="8.28515625" customWidth="1"/>
    <col min="4" max="4" width="8.85546875" customWidth="1"/>
    <col min="5" max="5" width="9.140625" customWidth="1"/>
    <col min="6" max="7" width="7.28515625" customWidth="1"/>
    <col min="8" max="8" width="19" customWidth="1"/>
    <col min="9" max="11" width="7.28515625" customWidth="1"/>
    <col min="12" max="14" width="6.7109375" customWidth="1"/>
    <col min="15" max="16" width="7.7109375" customWidth="1"/>
    <col min="17" max="17" width="29.7109375" customWidth="1"/>
  </cols>
  <sheetData>
    <row r="1" spans="2:17" ht="16.5" customHeight="1" thickBot="1" x14ac:dyDescent="0.3">
      <c r="B1" s="67"/>
      <c r="C1" s="68"/>
      <c r="D1" s="68"/>
      <c r="E1" s="94" t="s">
        <v>780</v>
      </c>
      <c r="F1" s="95"/>
      <c r="G1" s="95"/>
      <c r="H1" s="95"/>
      <c r="I1" s="95"/>
      <c r="J1" s="95"/>
      <c r="K1" s="95"/>
      <c r="L1" s="95"/>
      <c r="M1" s="95"/>
      <c r="N1" s="95"/>
      <c r="O1" s="95"/>
      <c r="P1" s="95"/>
      <c r="Q1" s="95"/>
    </row>
    <row r="2" spans="2:17" ht="15.75" customHeight="1" thickBot="1" x14ac:dyDescent="0.3">
      <c r="B2" s="69"/>
      <c r="C2" s="70"/>
      <c r="D2" s="71"/>
      <c r="E2" s="75" t="s">
        <v>0</v>
      </c>
      <c r="F2" s="76"/>
      <c r="G2" s="75" t="s">
        <v>1</v>
      </c>
      <c r="H2" s="96"/>
      <c r="I2" s="96"/>
      <c r="J2" s="96"/>
      <c r="K2" s="96"/>
      <c r="L2" s="96"/>
      <c r="M2" s="76"/>
      <c r="N2" s="75" t="s">
        <v>2</v>
      </c>
      <c r="O2" s="96"/>
      <c r="P2" s="76"/>
      <c r="Q2" s="35" t="s">
        <v>3</v>
      </c>
    </row>
    <row r="3" spans="2:17" ht="15.75" customHeight="1" thickBot="1" x14ac:dyDescent="0.3">
      <c r="B3" s="72"/>
      <c r="C3" s="73"/>
      <c r="D3" s="74"/>
      <c r="E3" s="77" t="s">
        <v>4</v>
      </c>
      <c r="F3" s="78"/>
      <c r="G3" s="77" t="s">
        <v>5</v>
      </c>
      <c r="H3" s="100"/>
      <c r="I3" s="100"/>
      <c r="J3" s="100"/>
      <c r="K3" s="100"/>
      <c r="L3" s="100"/>
      <c r="M3" s="78"/>
      <c r="N3" s="97" t="s">
        <v>722</v>
      </c>
      <c r="O3" s="98"/>
      <c r="P3" s="99"/>
      <c r="Q3" s="36">
        <v>3</v>
      </c>
    </row>
    <row r="4" spans="2:17" ht="3" customHeight="1" x14ac:dyDescent="0.25">
      <c r="B4" s="18"/>
    </row>
    <row r="5" spans="2:17" ht="3" customHeight="1" x14ac:dyDescent="0.25">
      <c r="B5" s="101"/>
      <c r="C5" s="102"/>
      <c r="D5" s="102"/>
      <c r="E5" s="102"/>
      <c r="F5" s="102"/>
      <c r="G5" s="102"/>
      <c r="H5" s="102"/>
      <c r="I5" s="102"/>
      <c r="J5" s="102"/>
      <c r="K5" s="102"/>
      <c r="L5" s="102"/>
      <c r="M5" s="102"/>
      <c r="N5" s="102"/>
      <c r="O5" s="102"/>
      <c r="P5" s="102"/>
      <c r="Q5" s="102"/>
    </row>
    <row r="6" spans="2:17" ht="3" customHeight="1" x14ac:dyDescent="0.25">
      <c r="B6" s="18"/>
    </row>
    <row r="7" spans="2:17" ht="3" customHeight="1" x14ac:dyDescent="0.25">
      <c r="B7" s="18"/>
    </row>
    <row r="8" spans="2:17" ht="15.75" x14ac:dyDescent="0.25">
      <c r="B8" s="61" t="s">
        <v>30</v>
      </c>
      <c r="C8" s="62"/>
      <c r="D8" s="62"/>
      <c r="E8" s="62"/>
      <c r="F8" s="62"/>
      <c r="G8" s="62"/>
      <c r="H8" s="62"/>
      <c r="I8" s="62"/>
      <c r="J8" s="62"/>
      <c r="K8" s="62"/>
      <c r="L8" s="62"/>
      <c r="M8" s="62"/>
      <c r="N8" s="62"/>
      <c r="O8" s="62"/>
      <c r="P8" s="62"/>
      <c r="Q8" s="62"/>
    </row>
    <row r="9" spans="2:17" ht="3" customHeight="1" x14ac:dyDescent="0.25">
      <c r="B9" s="18"/>
    </row>
    <row r="10" spans="2:17" ht="15.75" x14ac:dyDescent="0.25">
      <c r="B10" s="103" t="s">
        <v>746</v>
      </c>
      <c r="C10" s="104"/>
      <c r="D10" s="104"/>
      <c r="E10" s="104"/>
      <c r="F10" s="104"/>
      <c r="G10" s="104"/>
      <c r="H10" s="104"/>
      <c r="I10" s="104"/>
      <c r="J10" s="104"/>
      <c r="K10" s="104"/>
      <c r="L10" s="104"/>
      <c r="M10" s="104"/>
      <c r="N10" s="104"/>
      <c r="O10" s="104"/>
      <c r="P10" s="104"/>
      <c r="Q10" s="104"/>
    </row>
    <row r="11" spans="2:17" ht="3" customHeight="1" x14ac:dyDescent="0.25">
      <c r="B11" s="18"/>
    </row>
    <row r="12" spans="2:17" x14ac:dyDescent="0.25">
      <c r="B12" s="79" t="s">
        <v>6</v>
      </c>
      <c r="C12" s="80"/>
      <c r="D12" s="80"/>
      <c r="E12" s="81" t="s">
        <v>818</v>
      </c>
      <c r="F12" s="82"/>
      <c r="G12" s="105" t="str">
        <f>IF(ISERROR(VLOOKUP(E12,Datos!B2:L281,3,0)),"",VLOOKUP(E12,Datos!B2:L281,3,0))</f>
        <v>CAJA DE AHORROS PARA OBREROS Y MONTE DE PIEDAD</v>
      </c>
      <c r="H12" s="105"/>
      <c r="I12" s="105"/>
      <c r="J12" s="105"/>
      <c r="K12" s="105"/>
      <c r="L12" s="105"/>
      <c r="M12" s="105"/>
      <c r="N12" s="105"/>
      <c r="O12" s="105"/>
      <c r="P12" s="105"/>
    </row>
    <row r="13" spans="2:17" ht="3" customHeight="1" x14ac:dyDescent="0.25">
      <c r="B13" s="18"/>
      <c r="E13" s="109"/>
      <c r="F13" s="109"/>
      <c r="G13" s="109"/>
      <c r="H13" s="109"/>
      <c r="I13" s="109"/>
      <c r="J13" s="109"/>
      <c r="K13" s="109"/>
      <c r="L13" s="109"/>
      <c r="M13" s="109"/>
      <c r="N13" s="109"/>
      <c r="O13" s="109"/>
      <c r="P13" s="109"/>
    </row>
    <row r="14" spans="2:17" x14ac:dyDescent="0.25">
      <c r="B14" s="79" t="s">
        <v>7</v>
      </c>
      <c r="C14" s="80"/>
      <c r="D14" s="80"/>
      <c r="E14" s="81" t="s">
        <v>819</v>
      </c>
      <c r="F14" s="82"/>
      <c r="G14" s="105" t="str">
        <f>IF(ISERROR(VLOOKUP((CONCATENATE(E12,E14)),Datos!E2:L281,4,0)),"",VLOOKUP((CONCATENATE(E12,E14)),Datos!E2:L281,4,0))</f>
        <v>CAJAS DE AHORROS PARA OBREROS Y MONTE DE PIEDAD</v>
      </c>
      <c r="H14" s="105"/>
      <c r="I14" s="105"/>
      <c r="J14" s="105"/>
      <c r="K14" s="105"/>
      <c r="L14" s="105"/>
      <c r="M14" s="105"/>
      <c r="N14" s="105"/>
      <c r="O14" s="105"/>
      <c r="P14" s="105"/>
    </row>
    <row r="15" spans="2:17" ht="3" customHeight="1" x14ac:dyDescent="0.25">
      <c r="B15" s="18"/>
      <c r="E15" s="109"/>
      <c r="F15" s="109"/>
      <c r="G15" s="109"/>
      <c r="H15" s="109"/>
      <c r="I15" s="109"/>
      <c r="J15" s="109"/>
      <c r="K15" s="109"/>
      <c r="L15" s="109"/>
      <c r="M15" s="109"/>
      <c r="N15" s="109"/>
      <c r="O15" s="109"/>
      <c r="P15" s="109"/>
    </row>
    <row r="16" spans="2:17" x14ac:dyDescent="0.25">
      <c r="B16" s="79" t="s">
        <v>8</v>
      </c>
      <c r="C16" s="80"/>
      <c r="D16" s="80"/>
      <c r="E16" s="81" t="s">
        <v>820</v>
      </c>
      <c r="F16" s="82"/>
      <c r="G16" s="105" t="str">
        <f>IF(ISERROR(VLOOKUP((CONCATENATE(E12,E14, E16)),Datos!I2:L281,4,0)),"",VLOOKUP(CONCATENATE(E12,E14, E16),Datos!I2:L281,4,0))</f>
        <v>CAJAS DE AHORROS PARA OBREROS Y MONTE DE PIEDAD</v>
      </c>
      <c r="H16" s="105"/>
      <c r="I16" s="105"/>
      <c r="J16" s="105"/>
      <c r="K16" s="105"/>
      <c r="L16" s="105"/>
      <c r="M16" s="105"/>
      <c r="N16" s="105"/>
      <c r="O16" s="105"/>
      <c r="P16" s="105"/>
    </row>
    <row r="17" spans="2:17" ht="3" customHeight="1" x14ac:dyDescent="0.25">
      <c r="B17" s="18"/>
    </row>
    <row r="18" spans="2:17" ht="15.75" x14ac:dyDescent="0.25">
      <c r="B18" s="61" t="s">
        <v>31</v>
      </c>
      <c r="C18" s="62"/>
      <c r="D18" s="62"/>
      <c r="E18" s="62"/>
      <c r="F18" s="62"/>
      <c r="G18" s="62"/>
      <c r="H18" s="62"/>
      <c r="I18" s="62"/>
      <c r="J18" s="62"/>
      <c r="K18" s="62"/>
      <c r="L18" s="62"/>
      <c r="M18" s="62"/>
      <c r="N18" s="62"/>
      <c r="O18" s="62"/>
      <c r="P18" s="62"/>
      <c r="Q18" s="62"/>
    </row>
    <row r="19" spans="2:17" ht="3" customHeight="1" x14ac:dyDescent="0.25">
      <c r="B19" s="18"/>
    </row>
    <row r="20" spans="2:17" ht="15.75" x14ac:dyDescent="0.25">
      <c r="B20" s="103" t="s">
        <v>32</v>
      </c>
      <c r="C20" s="104"/>
      <c r="D20" s="104"/>
      <c r="E20" s="104"/>
      <c r="F20" s="104"/>
      <c r="G20" s="104"/>
      <c r="H20" s="104"/>
      <c r="I20" s="104"/>
      <c r="J20" s="104"/>
      <c r="K20" s="104"/>
      <c r="L20" s="104"/>
      <c r="M20" s="104"/>
      <c r="N20" s="104"/>
      <c r="O20" s="104"/>
      <c r="P20" s="104"/>
      <c r="Q20" s="104"/>
    </row>
    <row r="21" spans="2:17" ht="3" customHeight="1" x14ac:dyDescent="0.25">
      <c r="B21" s="18"/>
    </row>
    <row r="22" spans="2:17" ht="3" customHeight="1" x14ac:dyDescent="0.25">
      <c r="B22" s="18"/>
    </row>
    <row r="23" spans="2:17" x14ac:dyDescent="0.25">
      <c r="B23" s="83" t="s">
        <v>9</v>
      </c>
      <c r="C23" s="83" t="s">
        <v>10</v>
      </c>
      <c r="D23" s="84" t="s">
        <v>11</v>
      </c>
      <c r="E23" s="85" t="s">
        <v>12</v>
      </c>
      <c r="F23" s="87" t="s">
        <v>13</v>
      </c>
      <c r="G23" s="87"/>
      <c r="H23" s="87"/>
      <c r="I23" s="88" t="s">
        <v>14</v>
      </c>
      <c r="J23" s="89"/>
      <c r="K23" s="89"/>
      <c r="L23" s="88" t="s">
        <v>15</v>
      </c>
      <c r="M23" s="92"/>
      <c r="N23" s="88" t="s">
        <v>16</v>
      </c>
      <c r="O23" s="89"/>
      <c r="P23" s="92"/>
      <c r="Q23" s="110" t="s">
        <v>747</v>
      </c>
    </row>
    <row r="24" spans="2:17" ht="34.5" customHeight="1" x14ac:dyDescent="0.25">
      <c r="B24" s="83"/>
      <c r="C24" s="83"/>
      <c r="D24" s="84"/>
      <c r="E24" s="86"/>
      <c r="F24" s="87"/>
      <c r="G24" s="87"/>
      <c r="H24" s="87"/>
      <c r="I24" s="90"/>
      <c r="J24" s="91"/>
      <c r="K24" s="91"/>
      <c r="L24" s="90"/>
      <c r="M24" s="93"/>
      <c r="N24" s="90"/>
      <c r="O24" s="91"/>
      <c r="P24" s="93"/>
      <c r="Q24" s="110"/>
    </row>
    <row r="25" spans="2:17" s="33" customFormat="1" ht="27.75" customHeight="1" x14ac:dyDescent="0.25">
      <c r="B25" s="44" t="s">
        <v>821</v>
      </c>
      <c r="C25" s="1" t="s">
        <v>822</v>
      </c>
      <c r="D25" s="1" t="s">
        <v>822</v>
      </c>
      <c r="E25" s="1" t="s">
        <v>829</v>
      </c>
      <c r="F25" s="50" t="s">
        <v>832</v>
      </c>
      <c r="G25" s="51"/>
      <c r="H25" s="52"/>
      <c r="I25" s="53"/>
      <c r="J25" s="54"/>
      <c r="K25" s="54"/>
      <c r="L25" s="55" t="s">
        <v>823</v>
      </c>
      <c r="M25" s="56"/>
      <c r="N25" s="57" t="s">
        <v>858</v>
      </c>
      <c r="O25" s="58"/>
      <c r="P25" s="59"/>
      <c r="Q25" s="34"/>
    </row>
    <row r="26" spans="2:17" s="33" customFormat="1" ht="27.75" customHeight="1" x14ac:dyDescent="0.25">
      <c r="B26" s="1" t="s">
        <v>821</v>
      </c>
      <c r="C26" s="44" t="s">
        <v>819</v>
      </c>
      <c r="D26" s="1" t="s">
        <v>822</v>
      </c>
      <c r="E26" s="1" t="s">
        <v>829</v>
      </c>
      <c r="F26" s="50" t="s">
        <v>833</v>
      </c>
      <c r="G26" s="51"/>
      <c r="H26" s="52"/>
      <c r="I26" s="53"/>
      <c r="J26" s="54"/>
      <c r="K26" s="54"/>
      <c r="L26" s="55" t="s">
        <v>823</v>
      </c>
      <c r="M26" s="56"/>
      <c r="N26" s="57" t="s">
        <v>858</v>
      </c>
      <c r="O26" s="58"/>
      <c r="P26" s="59"/>
      <c r="Q26" s="34"/>
    </row>
    <row r="27" spans="2:17" s="33" customFormat="1" ht="27.75" customHeight="1" x14ac:dyDescent="0.25">
      <c r="B27" s="1" t="s">
        <v>821</v>
      </c>
      <c r="C27" s="1" t="s">
        <v>819</v>
      </c>
      <c r="D27" s="1" t="s">
        <v>822</v>
      </c>
      <c r="E27" s="44" t="s">
        <v>820</v>
      </c>
      <c r="F27" s="50" t="s">
        <v>834</v>
      </c>
      <c r="G27" s="51"/>
      <c r="H27" s="52"/>
      <c r="I27" s="53"/>
      <c r="J27" s="54"/>
      <c r="K27" s="54"/>
      <c r="L27" s="55" t="s">
        <v>823</v>
      </c>
      <c r="M27" s="56"/>
      <c r="N27" s="57"/>
      <c r="O27" s="58"/>
      <c r="P27" s="59"/>
      <c r="Q27" s="34"/>
    </row>
    <row r="28" spans="2:17" s="33" customFormat="1" ht="51.75" customHeight="1" x14ac:dyDescent="0.25">
      <c r="B28" s="1" t="s">
        <v>821</v>
      </c>
      <c r="C28" s="44" t="s">
        <v>824</v>
      </c>
      <c r="D28" s="1" t="s">
        <v>822</v>
      </c>
      <c r="E28" s="1" t="s">
        <v>829</v>
      </c>
      <c r="F28" s="50" t="s">
        <v>842</v>
      </c>
      <c r="G28" s="51"/>
      <c r="H28" s="52"/>
      <c r="I28" s="53"/>
      <c r="J28" s="54"/>
      <c r="K28" s="54"/>
      <c r="L28" s="55" t="s">
        <v>823</v>
      </c>
      <c r="M28" s="56"/>
      <c r="N28" s="57" t="s">
        <v>859</v>
      </c>
      <c r="O28" s="58"/>
      <c r="P28" s="59"/>
      <c r="Q28" s="34"/>
    </row>
    <row r="29" spans="2:17" s="33" customFormat="1" ht="27.75" customHeight="1" x14ac:dyDescent="0.25">
      <c r="B29" s="1" t="s">
        <v>821</v>
      </c>
      <c r="C29" s="1" t="s">
        <v>824</v>
      </c>
      <c r="D29" s="1" t="s">
        <v>822</v>
      </c>
      <c r="E29" s="44" t="s">
        <v>820</v>
      </c>
      <c r="F29" s="50" t="s">
        <v>835</v>
      </c>
      <c r="G29" s="51"/>
      <c r="H29" s="52"/>
      <c r="I29" s="53"/>
      <c r="J29" s="54"/>
      <c r="K29" s="54"/>
      <c r="L29" s="55" t="s">
        <v>823</v>
      </c>
      <c r="M29" s="56"/>
      <c r="N29" s="57"/>
      <c r="O29" s="58"/>
      <c r="P29" s="59"/>
      <c r="Q29" s="34"/>
    </row>
    <row r="30" spans="2:17" s="33" customFormat="1" ht="27.75" customHeight="1" x14ac:dyDescent="0.25">
      <c r="B30" s="1" t="s">
        <v>821</v>
      </c>
      <c r="C30" s="1" t="s">
        <v>824</v>
      </c>
      <c r="D30" s="1" t="s">
        <v>822</v>
      </c>
      <c r="E30" s="44" t="s">
        <v>825</v>
      </c>
      <c r="F30" s="50" t="s">
        <v>826</v>
      </c>
      <c r="G30" s="51"/>
      <c r="H30" s="52"/>
      <c r="I30" s="106"/>
      <c r="J30" s="107"/>
      <c r="K30" s="108"/>
      <c r="L30" s="55" t="s">
        <v>823</v>
      </c>
      <c r="M30" s="56"/>
      <c r="N30" s="57"/>
      <c r="O30" s="58"/>
      <c r="P30" s="59"/>
      <c r="Q30" s="34"/>
    </row>
    <row r="31" spans="2:17" s="33" customFormat="1" ht="39.75" customHeight="1" x14ac:dyDescent="0.25">
      <c r="B31" s="1" t="s">
        <v>821</v>
      </c>
      <c r="C31" s="44" t="s">
        <v>827</v>
      </c>
      <c r="D31" s="1" t="s">
        <v>822</v>
      </c>
      <c r="E31" s="1" t="s">
        <v>829</v>
      </c>
      <c r="F31" s="50" t="s">
        <v>836</v>
      </c>
      <c r="G31" s="51"/>
      <c r="H31" s="52"/>
      <c r="I31" s="53"/>
      <c r="J31" s="54"/>
      <c r="K31" s="54"/>
      <c r="L31" s="55" t="s">
        <v>823</v>
      </c>
      <c r="M31" s="56"/>
      <c r="N31" s="57" t="s">
        <v>859</v>
      </c>
      <c r="O31" s="58"/>
      <c r="P31" s="59"/>
      <c r="Q31" s="34"/>
    </row>
    <row r="32" spans="2:17" s="33" customFormat="1" ht="27.75" customHeight="1" x14ac:dyDescent="0.25">
      <c r="B32" s="1" t="s">
        <v>821</v>
      </c>
      <c r="C32" s="1" t="s">
        <v>827</v>
      </c>
      <c r="D32" s="1" t="s">
        <v>822</v>
      </c>
      <c r="E32" s="44" t="s">
        <v>820</v>
      </c>
      <c r="F32" s="50" t="s">
        <v>837</v>
      </c>
      <c r="G32" s="51"/>
      <c r="H32" s="52"/>
      <c r="I32" s="53"/>
      <c r="J32" s="54"/>
      <c r="K32" s="54"/>
      <c r="L32" s="55" t="s">
        <v>823</v>
      </c>
      <c r="M32" s="56"/>
      <c r="N32" s="57"/>
      <c r="O32" s="58"/>
      <c r="P32" s="59"/>
      <c r="Q32" s="34"/>
    </row>
    <row r="33" spans="2:17" s="33" customFormat="1" ht="27.75" customHeight="1" x14ac:dyDescent="0.25">
      <c r="B33" s="1" t="s">
        <v>821</v>
      </c>
      <c r="C33" s="44" t="s">
        <v>838</v>
      </c>
      <c r="D33" s="1" t="s">
        <v>822</v>
      </c>
      <c r="E33" s="1" t="s">
        <v>829</v>
      </c>
      <c r="F33" s="50" t="s">
        <v>839</v>
      </c>
      <c r="G33" s="51"/>
      <c r="H33" s="52"/>
      <c r="I33" s="53"/>
      <c r="J33" s="54"/>
      <c r="K33" s="54"/>
      <c r="L33" s="55" t="s">
        <v>823</v>
      </c>
      <c r="M33" s="56"/>
      <c r="N33" s="57" t="s">
        <v>859</v>
      </c>
      <c r="O33" s="58"/>
      <c r="P33" s="59"/>
      <c r="Q33" s="34"/>
    </row>
    <row r="34" spans="2:17" s="33" customFormat="1" ht="27.75" customHeight="1" x14ac:dyDescent="0.25">
      <c r="B34" s="1" t="s">
        <v>821</v>
      </c>
      <c r="C34" s="1" t="s">
        <v>838</v>
      </c>
      <c r="D34" s="1" t="s">
        <v>822</v>
      </c>
      <c r="E34" s="44" t="s">
        <v>820</v>
      </c>
      <c r="F34" s="50" t="s">
        <v>840</v>
      </c>
      <c r="G34" s="51"/>
      <c r="H34" s="52"/>
      <c r="I34" s="53"/>
      <c r="J34" s="54"/>
      <c r="K34" s="54"/>
      <c r="L34" s="55" t="s">
        <v>823</v>
      </c>
      <c r="M34" s="56"/>
      <c r="N34" s="57"/>
      <c r="O34" s="58"/>
      <c r="P34" s="59"/>
      <c r="Q34" s="34"/>
    </row>
    <row r="35" spans="2:17" s="33" customFormat="1" ht="27.75" customHeight="1" x14ac:dyDescent="0.25">
      <c r="B35" s="44" t="s">
        <v>828</v>
      </c>
      <c r="C35" s="1" t="s">
        <v>822</v>
      </c>
      <c r="D35" s="1" t="s">
        <v>822</v>
      </c>
      <c r="E35" s="1" t="s">
        <v>829</v>
      </c>
      <c r="F35" s="50" t="s">
        <v>841</v>
      </c>
      <c r="G35" s="51"/>
      <c r="H35" s="52"/>
      <c r="I35" s="53"/>
      <c r="J35" s="54"/>
      <c r="K35" s="54"/>
      <c r="L35" s="55" t="s">
        <v>831</v>
      </c>
      <c r="M35" s="56"/>
      <c r="N35" s="57" t="s">
        <v>858</v>
      </c>
      <c r="O35" s="58"/>
      <c r="P35" s="59"/>
      <c r="Q35" s="34"/>
    </row>
    <row r="36" spans="2:17" s="33" customFormat="1" ht="27.75" customHeight="1" x14ac:dyDescent="0.25">
      <c r="B36" s="1" t="s">
        <v>828</v>
      </c>
      <c r="C36" s="1" t="s">
        <v>822</v>
      </c>
      <c r="D36" s="1" t="s">
        <v>822</v>
      </c>
      <c r="E36" s="44" t="s">
        <v>829</v>
      </c>
      <c r="F36" s="50" t="s">
        <v>830</v>
      </c>
      <c r="G36" s="51"/>
      <c r="H36" s="52"/>
      <c r="I36" s="53"/>
      <c r="J36" s="54"/>
      <c r="K36" s="54"/>
      <c r="L36" s="55" t="s">
        <v>831</v>
      </c>
      <c r="M36" s="56"/>
      <c r="N36" s="57"/>
      <c r="O36" s="58"/>
      <c r="P36" s="59"/>
      <c r="Q36" s="34"/>
    </row>
    <row r="37" spans="2:17" s="33" customFormat="1" ht="27.75" customHeight="1" x14ac:dyDescent="0.25">
      <c r="B37" s="1"/>
      <c r="C37" s="1"/>
      <c r="D37" s="1"/>
      <c r="E37" s="1"/>
      <c r="F37" s="50"/>
      <c r="G37" s="51"/>
      <c r="H37" s="52"/>
      <c r="I37" s="53"/>
      <c r="J37" s="54"/>
      <c r="K37" s="54"/>
      <c r="L37" s="55"/>
      <c r="M37" s="56"/>
      <c r="N37" s="57"/>
      <c r="O37" s="58"/>
      <c r="P37" s="59"/>
      <c r="Q37" s="34"/>
    </row>
    <row r="38" spans="2:17" s="33" customFormat="1" ht="27.75" customHeight="1" x14ac:dyDescent="0.25">
      <c r="B38" s="1"/>
      <c r="C38" s="1"/>
      <c r="D38" s="1"/>
      <c r="E38" s="1"/>
      <c r="F38" s="50"/>
      <c r="G38" s="51"/>
      <c r="H38" s="52"/>
      <c r="I38" s="60"/>
      <c r="J38" s="60"/>
      <c r="K38" s="60"/>
      <c r="L38" s="55"/>
      <c r="M38" s="56"/>
      <c r="N38" s="57"/>
      <c r="O38" s="58"/>
      <c r="P38" s="59"/>
      <c r="Q38" s="34"/>
    </row>
    <row r="39" spans="2:17" ht="3" hidden="1" customHeight="1" x14ac:dyDescent="0.25">
      <c r="B39" s="18"/>
    </row>
    <row r="40" spans="2:17" ht="15.75" hidden="1" x14ac:dyDescent="0.25">
      <c r="B40" s="61" t="s">
        <v>33</v>
      </c>
      <c r="C40" s="62"/>
      <c r="D40" s="62"/>
      <c r="E40" s="62"/>
      <c r="F40" s="62"/>
      <c r="G40" s="62"/>
      <c r="H40" s="62"/>
      <c r="I40" s="62"/>
      <c r="J40" s="62"/>
      <c r="K40" s="62"/>
      <c r="L40" s="62"/>
      <c r="M40" s="62"/>
      <c r="N40" s="62"/>
      <c r="O40" s="62"/>
      <c r="P40" s="62"/>
      <c r="Q40" s="62"/>
    </row>
    <row r="41" spans="2:17" ht="3" hidden="1" customHeight="1" x14ac:dyDescent="0.25">
      <c r="B41" s="18"/>
    </row>
    <row r="42" spans="2:17" ht="15.75" hidden="1" x14ac:dyDescent="0.25">
      <c r="B42" s="103" t="s">
        <v>34</v>
      </c>
      <c r="C42" s="104"/>
      <c r="D42" s="104"/>
      <c r="E42" s="104"/>
      <c r="F42" s="104"/>
      <c r="G42" s="104"/>
      <c r="H42" s="104"/>
      <c r="I42" s="104"/>
      <c r="J42" s="104"/>
      <c r="K42" s="104"/>
      <c r="L42" s="104"/>
      <c r="M42" s="104"/>
      <c r="N42" s="104"/>
      <c r="O42" s="104"/>
      <c r="P42" s="104"/>
      <c r="Q42" s="104"/>
    </row>
    <row r="43" spans="2:17" ht="33" hidden="1" customHeight="1" x14ac:dyDescent="0.25">
      <c r="B43" s="45" t="s">
        <v>701</v>
      </c>
      <c r="C43" s="46"/>
      <c r="D43" s="46"/>
      <c r="E43" s="46"/>
      <c r="F43" s="47"/>
      <c r="G43" s="47"/>
      <c r="H43" s="47"/>
      <c r="I43" s="47"/>
      <c r="M43" s="49"/>
      <c r="N43" s="49"/>
      <c r="O43" s="49"/>
      <c r="P43" s="49"/>
    </row>
    <row r="44" spans="2:17" ht="13.5" hidden="1" customHeight="1" x14ac:dyDescent="0.25">
      <c r="B44" s="18"/>
      <c r="F44" s="48" t="s">
        <v>703</v>
      </c>
      <c r="G44" s="48"/>
      <c r="H44" s="48"/>
      <c r="I44" s="48"/>
      <c r="M44" s="48" t="s">
        <v>704</v>
      </c>
      <c r="N44" s="48"/>
      <c r="O44" s="48"/>
      <c r="P44" s="48"/>
    </row>
    <row r="45" spans="2:17" ht="33.75" hidden="1" customHeight="1" x14ac:dyDescent="0.25">
      <c r="B45" s="45" t="s">
        <v>702</v>
      </c>
      <c r="C45" s="46"/>
      <c r="D45" s="46"/>
      <c r="E45" s="46"/>
      <c r="F45" s="47"/>
      <c r="G45" s="47"/>
      <c r="H45" s="47"/>
      <c r="I45" s="47"/>
      <c r="M45" s="49"/>
      <c r="N45" s="49"/>
      <c r="O45" s="49"/>
      <c r="P45" s="49"/>
    </row>
    <row r="46" spans="2:17" ht="2.25" hidden="1" customHeight="1" x14ac:dyDescent="0.25">
      <c r="B46" s="18"/>
      <c r="F46" s="48" t="s">
        <v>703</v>
      </c>
      <c r="G46" s="48"/>
      <c r="H46" s="48"/>
      <c r="I46" s="48"/>
      <c r="M46" s="48" t="s">
        <v>704</v>
      </c>
      <c r="N46" s="48"/>
      <c r="O46" s="48"/>
      <c r="P46" s="48"/>
    </row>
    <row r="47" spans="2:17" ht="3" hidden="1" customHeight="1" x14ac:dyDescent="0.25">
      <c r="B47" s="18"/>
    </row>
    <row r="48" spans="2:17" ht="5.25" hidden="1" customHeight="1" x14ac:dyDescent="0.25">
      <c r="B48" s="103" t="s">
        <v>206</v>
      </c>
      <c r="C48" s="104"/>
      <c r="D48" s="104"/>
      <c r="E48" s="104"/>
      <c r="F48" s="104"/>
      <c r="G48" s="104"/>
      <c r="H48" s="104"/>
      <c r="I48" s="104"/>
      <c r="J48" s="104"/>
      <c r="K48" s="104"/>
      <c r="L48" s="104"/>
      <c r="M48" s="104"/>
      <c r="N48" s="104"/>
      <c r="O48" s="104"/>
      <c r="P48" s="104"/>
      <c r="Q48" s="104"/>
    </row>
    <row r="49" spans="2:17" ht="32.25" hidden="1" customHeight="1" x14ac:dyDescent="0.25">
      <c r="B49" s="63" t="s">
        <v>88</v>
      </c>
      <c r="C49" s="46"/>
      <c r="D49" s="46"/>
      <c r="E49" s="46"/>
      <c r="F49" s="47"/>
      <c r="G49" s="47"/>
      <c r="H49" s="47"/>
      <c r="I49" s="47"/>
      <c r="M49" s="49"/>
      <c r="N49" s="49"/>
      <c r="O49" s="49"/>
      <c r="P49" s="49"/>
    </row>
    <row r="50" spans="2:17" ht="10.5" hidden="1" customHeight="1" x14ac:dyDescent="0.25">
      <c r="B50" s="63"/>
      <c r="C50" s="46"/>
      <c r="D50" s="46"/>
      <c r="E50" s="46"/>
      <c r="F50" s="48" t="s">
        <v>703</v>
      </c>
      <c r="G50" s="48"/>
      <c r="H50" s="48"/>
      <c r="I50" s="48"/>
      <c r="M50" s="48" t="s">
        <v>704</v>
      </c>
      <c r="N50" s="48"/>
      <c r="O50" s="48"/>
      <c r="P50" s="48"/>
    </row>
    <row r="51" spans="2:17" ht="3" hidden="1" customHeight="1" x14ac:dyDescent="0.25">
      <c r="B51" s="18"/>
    </row>
    <row r="52" spans="2:17" ht="15.75" hidden="1" x14ac:dyDescent="0.25">
      <c r="B52" s="103" t="s">
        <v>207</v>
      </c>
      <c r="C52" s="104"/>
      <c r="D52" s="104"/>
      <c r="E52" s="104"/>
      <c r="F52" s="104"/>
      <c r="G52" s="104"/>
      <c r="H52" s="104"/>
      <c r="I52" s="104"/>
      <c r="J52" s="104"/>
      <c r="K52" s="104"/>
      <c r="L52" s="104"/>
      <c r="M52" s="104"/>
      <c r="N52" s="104"/>
      <c r="O52" s="104"/>
      <c r="P52" s="104"/>
      <c r="Q52" s="104"/>
    </row>
    <row r="53" spans="2:17" ht="32.25" hidden="1" customHeight="1" x14ac:dyDescent="0.25">
      <c r="B53" s="63" t="s">
        <v>88</v>
      </c>
      <c r="C53" s="46"/>
      <c r="D53" s="46"/>
      <c r="E53" s="46"/>
      <c r="F53" s="47"/>
      <c r="G53" s="47"/>
      <c r="H53" s="47"/>
      <c r="I53" s="47"/>
      <c r="M53" s="49"/>
      <c r="N53" s="49"/>
      <c r="O53" s="49"/>
      <c r="P53" s="49"/>
    </row>
    <row r="54" spans="2:17" ht="12.75" hidden="1" customHeight="1" x14ac:dyDescent="0.25">
      <c r="B54" s="64"/>
      <c r="C54" s="65"/>
      <c r="D54" s="65"/>
      <c r="E54" s="65"/>
      <c r="F54" s="66" t="s">
        <v>703</v>
      </c>
      <c r="G54" s="66"/>
      <c r="H54" s="66"/>
      <c r="I54" s="66"/>
      <c r="J54" s="19"/>
      <c r="K54" s="19"/>
      <c r="M54" s="48" t="s">
        <v>704</v>
      </c>
      <c r="N54" s="48"/>
      <c r="O54" s="48"/>
      <c r="P54" s="48"/>
    </row>
    <row r="55" spans="2:17" ht="3" customHeight="1" x14ac:dyDescent="0.25"/>
  </sheetData>
  <sheetProtection sheet="1" objects="1" scenarios="1" formatCells="0" formatColumns="0" formatRows="0" insertRows="0" deleteRows="0"/>
  <mergeCells count="113">
    <mergeCell ref="F29:H29"/>
    <mergeCell ref="F30:H30"/>
    <mergeCell ref="F31:H31"/>
    <mergeCell ref="E13:P13"/>
    <mergeCell ref="E15:P15"/>
    <mergeCell ref="B42:Q42"/>
    <mergeCell ref="B48:Q48"/>
    <mergeCell ref="Q23:Q24"/>
    <mergeCell ref="G14:P14"/>
    <mergeCell ref="G16:P16"/>
    <mergeCell ref="B18:Q18"/>
    <mergeCell ref="B20:Q20"/>
    <mergeCell ref="N25:P25"/>
    <mergeCell ref="F25:H25"/>
    <mergeCell ref="I25:K25"/>
    <mergeCell ref="I31:K31"/>
    <mergeCell ref="F26:H26"/>
    <mergeCell ref="F27:H27"/>
    <mergeCell ref="F35:H35"/>
    <mergeCell ref="I35:K35"/>
    <mergeCell ref="L35:M35"/>
    <mergeCell ref="N35:P35"/>
    <mergeCell ref="F32:H32"/>
    <mergeCell ref="I32:K32"/>
    <mergeCell ref="B52:Q52"/>
    <mergeCell ref="N26:P26"/>
    <mergeCell ref="N27:P27"/>
    <mergeCell ref="N29:P29"/>
    <mergeCell ref="N30:P30"/>
    <mergeCell ref="N31:P31"/>
    <mergeCell ref="L26:M26"/>
    <mergeCell ref="L27:M27"/>
    <mergeCell ref="L29:M29"/>
    <mergeCell ref="L30:M30"/>
    <mergeCell ref="L31:M31"/>
    <mergeCell ref="I26:K26"/>
    <mergeCell ref="I27:K27"/>
    <mergeCell ref="I29:K29"/>
    <mergeCell ref="B49:E50"/>
    <mergeCell ref="F34:H34"/>
    <mergeCell ref="I34:K34"/>
    <mergeCell ref="L34:M34"/>
    <mergeCell ref="N34:P34"/>
    <mergeCell ref="F28:H28"/>
    <mergeCell ref="I28:K28"/>
    <mergeCell ref="L28:M28"/>
    <mergeCell ref="N28:P28"/>
    <mergeCell ref="I30:K30"/>
    <mergeCell ref="E1:Q1"/>
    <mergeCell ref="N2:P2"/>
    <mergeCell ref="N3:P3"/>
    <mergeCell ref="G2:M2"/>
    <mergeCell ref="G3:M3"/>
    <mergeCell ref="B8:Q8"/>
    <mergeCell ref="B5:Q5"/>
    <mergeCell ref="B10:Q10"/>
    <mergeCell ref="G12:P12"/>
    <mergeCell ref="B53:E54"/>
    <mergeCell ref="F53:I53"/>
    <mergeCell ref="F54:I54"/>
    <mergeCell ref="M50:P50"/>
    <mergeCell ref="M53:P53"/>
    <mergeCell ref="M54:P54"/>
    <mergeCell ref="B1:D3"/>
    <mergeCell ref="E2:F2"/>
    <mergeCell ref="E3:F3"/>
    <mergeCell ref="B16:D16"/>
    <mergeCell ref="E16:F16"/>
    <mergeCell ref="B12:D12"/>
    <mergeCell ref="E12:F12"/>
    <mergeCell ref="B14:D14"/>
    <mergeCell ref="E14:F14"/>
    <mergeCell ref="B23:B24"/>
    <mergeCell ref="C23:C24"/>
    <mergeCell ref="D23:D24"/>
    <mergeCell ref="E23:E24"/>
    <mergeCell ref="F23:H24"/>
    <mergeCell ref="I23:K24"/>
    <mergeCell ref="L23:M24"/>
    <mergeCell ref="N23:P24"/>
    <mergeCell ref="L25:M25"/>
    <mergeCell ref="L32:M32"/>
    <mergeCell ref="N32:P32"/>
    <mergeCell ref="F33:H33"/>
    <mergeCell ref="I33:K33"/>
    <mergeCell ref="L33:M33"/>
    <mergeCell ref="N33:P33"/>
    <mergeCell ref="F36:H36"/>
    <mergeCell ref="I36:K36"/>
    <mergeCell ref="L36:M36"/>
    <mergeCell ref="N36:P36"/>
    <mergeCell ref="F37:H37"/>
    <mergeCell ref="I37:K37"/>
    <mergeCell ref="L37:M37"/>
    <mergeCell ref="N37:P37"/>
    <mergeCell ref="F38:H38"/>
    <mergeCell ref="I38:K38"/>
    <mergeCell ref="L38:M38"/>
    <mergeCell ref="N38:P38"/>
    <mergeCell ref="B40:Q40"/>
    <mergeCell ref="B43:E43"/>
    <mergeCell ref="B45:E45"/>
    <mergeCell ref="F43:I43"/>
    <mergeCell ref="F45:I45"/>
    <mergeCell ref="F46:I46"/>
    <mergeCell ref="F44:I44"/>
    <mergeCell ref="F49:I49"/>
    <mergeCell ref="F50:I50"/>
    <mergeCell ref="M43:P43"/>
    <mergeCell ref="M44:P44"/>
    <mergeCell ref="M45:P45"/>
    <mergeCell ref="M46:P46"/>
    <mergeCell ref="M49:P49"/>
  </mergeCells>
  <dataValidations xWindow="209" yWindow="340" count="8">
    <dataValidation type="textLength" operator="equal" allowBlank="1" showInputMessage="1" showErrorMessage="1" promptTitle="Código Sub-capítulo" prompt="Seleccione el código del sub capítulo." sqref="E14:F14" xr:uid="{00000000-0002-0000-0000-000000000000}">
      <formula1>2</formula1>
    </dataValidation>
    <dataValidation type="textLength" operator="equal" allowBlank="1" showDropDown="1" showInputMessage="1" showErrorMessage="1" promptTitle="Código Capítulo" prompt="Digite el código del capítulo." sqref="E12:F12" xr:uid="{00000000-0002-0000-0000-000001000000}">
      <formula1>4</formula1>
    </dataValidation>
    <dataValidation allowBlank="1" showInputMessage="1" showErrorMessage="1" promptTitle="Nombre Capítulo" sqref="G14 G12 G16" xr:uid="{00000000-0002-0000-0000-000002000000}"/>
    <dataValidation type="textLength" operator="equal" allowBlank="1" showDropDown="1" showInputMessage="1" showErrorMessage="1" promptTitle="Código Unidad" prompt="Digite el código de la unidad." sqref="E16:F16" xr:uid="{00000000-0002-0000-0000-000003000000}">
      <formula1>4</formula1>
    </dataValidation>
    <dataValidation type="textLength" operator="equal" allowBlank="1" showInputMessage="1" showErrorMessage="1" sqref="D25:D38" xr:uid="{00000000-0002-0000-0000-000004000000}">
      <formula1>2</formula1>
    </dataValidation>
    <dataValidation type="textLength" operator="equal" allowBlank="1" showDropDown="1" showInputMessage="1" showErrorMessage="1" sqref="C25:C38" xr:uid="{00000000-0002-0000-0000-000005000000}">
      <formula1>2</formula1>
    </dataValidation>
    <dataValidation type="textLength" operator="equal" allowBlank="1" showDropDown="1" showInputMessage="1" showErrorMessage="1" promptTitle="Código Programa" sqref="B25:B38" xr:uid="{00000000-0002-0000-0000-000006000000}">
      <formula1>2</formula1>
    </dataValidation>
    <dataValidation type="textLength" operator="equal" allowBlank="1" showDropDown="1" showInputMessage="1" showErrorMessage="1" sqref="E25:E38" xr:uid="{00000000-0002-0000-0000-000007000000}">
      <formula1>4</formula1>
    </dataValidation>
  </dataValidations>
  <printOptions horizontalCentered="1" verticalCentered="1"/>
  <pageMargins left="0.7" right="0.7" top="0.75" bottom="0.75" header="0.3" footer="0.3"/>
  <pageSetup scale="5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0"/>
  <sheetViews>
    <sheetView showGridLines="0" topLeftCell="A25" zoomScaleNormal="100" zoomScaleSheetLayoutView="100" workbookViewId="0">
      <selection activeCell="B34" sqref="B34"/>
    </sheetView>
  </sheetViews>
  <sheetFormatPr baseColWidth="10" defaultColWidth="11.42578125" defaultRowHeight="15" x14ac:dyDescent="0.25"/>
  <cols>
    <col min="1" max="1" width="31" customWidth="1"/>
    <col min="2" max="2" width="104.85546875" customWidth="1"/>
  </cols>
  <sheetData>
    <row r="1" spans="1:2" ht="15" customHeight="1" x14ac:dyDescent="0.25">
      <c r="A1" s="113" t="s">
        <v>35</v>
      </c>
      <c r="B1" s="114"/>
    </row>
    <row r="2" spans="1:2" ht="15.75" thickBot="1" x14ac:dyDescent="0.3">
      <c r="A2" s="115" t="s">
        <v>36</v>
      </c>
      <c r="B2" s="116"/>
    </row>
    <row r="3" spans="1:2" ht="15.75" thickBot="1" x14ac:dyDescent="0.3">
      <c r="A3" s="2" t="s">
        <v>37</v>
      </c>
      <c r="B3" s="3" t="s">
        <v>38</v>
      </c>
    </row>
    <row r="4" spans="1:2" x14ac:dyDescent="0.25">
      <c r="A4" s="111" t="s">
        <v>17</v>
      </c>
      <c r="B4" s="4" t="s">
        <v>39</v>
      </c>
    </row>
    <row r="5" spans="1:2" x14ac:dyDescent="0.25">
      <c r="A5" s="117"/>
      <c r="B5" s="5" t="s">
        <v>40</v>
      </c>
    </row>
    <row r="6" spans="1:2" x14ac:dyDescent="0.25">
      <c r="A6" s="117"/>
      <c r="B6" s="5" t="s">
        <v>41</v>
      </c>
    </row>
    <row r="7" spans="1:2" ht="15.75" thickBot="1" x14ac:dyDescent="0.3">
      <c r="A7" s="112"/>
      <c r="B7" s="6" t="s">
        <v>42</v>
      </c>
    </row>
    <row r="8" spans="1:2" ht="30.75" thickBot="1" x14ac:dyDescent="0.3">
      <c r="A8" s="7" t="s">
        <v>18</v>
      </c>
      <c r="B8" s="8" t="s">
        <v>43</v>
      </c>
    </row>
    <row r="9" spans="1:2" ht="45.75" thickBot="1" x14ac:dyDescent="0.3">
      <c r="A9" s="7" t="s">
        <v>19</v>
      </c>
      <c r="B9" s="9" t="s">
        <v>44</v>
      </c>
    </row>
    <row r="10" spans="1:2" ht="30.75" thickBot="1" x14ac:dyDescent="0.3">
      <c r="A10" s="7" t="s">
        <v>20</v>
      </c>
      <c r="B10" s="8" t="s">
        <v>45</v>
      </c>
    </row>
    <row r="11" spans="1:2" ht="15.75" thickBot="1" x14ac:dyDescent="0.3">
      <c r="A11" s="7" t="s">
        <v>21</v>
      </c>
      <c r="B11" s="8" t="s">
        <v>46</v>
      </c>
    </row>
    <row r="12" spans="1:2" ht="30.75" thickBot="1" x14ac:dyDescent="0.3">
      <c r="A12" s="7" t="s">
        <v>22</v>
      </c>
      <c r="B12" s="8" t="s">
        <v>47</v>
      </c>
    </row>
    <row r="13" spans="1:2" ht="30" x14ac:dyDescent="0.25">
      <c r="A13" s="111" t="s">
        <v>23</v>
      </c>
      <c r="B13" s="10" t="s">
        <v>48</v>
      </c>
    </row>
    <row r="14" spans="1:2" x14ac:dyDescent="0.25">
      <c r="A14" s="117"/>
      <c r="B14" s="11" t="s">
        <v>49</v>
      </c>
    </row>
    <row r="15" spans="1:2" x14ac:dyDescent="0.25">
      <c r="A15" s="117"/>
      <c r="B15" s="11" t="s">
        <v>50</v>
      </c>
    </row>
    <row r="16" spans="1:2" x14ac:dyDescent="0.25">
      <c r="A16" s="117"/>
      <c r="B16" s="11" t="s">
        <v>51</v>
      </c>
    </row>
    <row r="17" spans="1:2" x14ac:dyDescent="0.25">
      <c r="A17" s="117"/>
      <c r="B17" s="11" t="s">
        <v>52</v>
      </c>
    </row>
    <row r="18" spans="1:2" ht="45" x14ac:dyDescent="0.25">
      <c r="A18" s="117"/>
      <c r="B18" s="10" t="s">
        <v>53</v>
      </c>
    </row>
    <row r="19" spans="1:2" x14ac:dyDescent="0.25">
      <c r="A19" s="117"/>
      <c r="B19" s="11" t="s">
        <v>54</v>
      </c>
    </row>
    <row r="20" spans="1:2" x14ac:dyDescent="0.25">
      <c r="A20" s="117"/>
      <c r="B20" s="11" t="s">
        <v>55</v>
      </c>
    </row>
    <row r="21" spans="1:2" ht="15.75" thickBot="1" x14ac:dyDescent="0.3">
      <c r="A21" s="112"/>
      <c r="B21" s="12" t="s">
        <v>56</v>
      </c>
    </row>
    <row r="22" spans="1:2" ht="15.75" thickBot="1" x14ac:dyDescent="0.3">
      <c r="A22" s="7" t="s">
        <v>57</v>
      </c>
      <c r="B22" s="8" t="s">
        <v>58</v>
      </c>
    </row>
    <row r="23" spans="1:2" ht="25.5" customHeight="1" thickBot="1" x14ac:dyDescent="0.3">
      <c r="A23" s="7" t="s">
        <v>59</v>
      </c>
      <c r="B23" s="9" t="s">
        <v>60</v>
      </c>
    </row>
    <row r="24" spans="1:2" ht="30.75" thickBot="1" x14ac:dyDescent="0.3">
      <c r="A24" s="7" t="s">
        <v>61</v>
      </c>
      <c r="B24" s="9" t="s">
        <v>62</v>
      </c>
    </row>
    <row r="25" spans="1:2" ht="90" x14ac:dyDescent="0.25">
      <c r="A25" s="111" t="s">
        <v>24</v>
      </c>
      <c r="B25" s="13" t="s">
        <v>205</v>
      </c>
    </row>
    <row r="26" spans="1:2" x14ac:dyDescent="0.25">
      <c r="A26" s="117"/>
      <c r="B26" s="13" t="s">
        <v>63</v>
      </c>
    </row>
    <row r="27" spans="1:2" ht="30.75" thickBot="1" x14ac:dyDescent="0.3">
      <c r="A27" s="112"/>
      <c r="B27" s="9" t="s">
        <v>64</v>
      </c>
    </row>
    <row r="28" spans="1:2" ht="30" x14ac:dyDescent="0.25">
      <c r="A28" s="111" t="s">
        <v>65</v>
      </c>
      <c r="B28" s="13" t="s">
        <v>66</v>
      </c>
    </row>
    <row r="29" spans="1:2" ht="30.75" thickBot="1" x14ac:dyDescent="0.3">
      <c r="A29" s="112"/>
      <c r="B29" s="9" t="s">
        <v>67</v>
      </c>
    </row>
    <row r="30" spans="1:2" ht="30.75" thickBot="1" x14ac:dyDescent="0.3">
      <c r="A30" s="7" t="s">
        <v>68</v>
      </c>
      <c r="B30" s="9" t="s">
        <v>69</v>
      </c>
    </row>
    <row r="31" spans="1:2" ht="18.75" customHeight="1" thickBot="1" x14ac:dyDescent="0.3">
      <c r="A31" s="7" t="s">
        <v>70</v>
      </c>
      <c r="B31" s="9" t="s">
        <v>71</v>
      </c>
    </row>
    <row r="32" spans="1:2" ht="18.75" customHeight="1" thickBot="1" x14ac:dyDescent="0.3">
      <c r="A32" s="7" t="s">
        <v>25</v>
      </c>
      <c r="B32" s="8" t="s">
        <v>72</v>
      </c>
    </row>
    <row r="33" spans="1:2" ht="18.75" customHeight="1" thickBot="1" x14ac:dyDescent="0.3">
      <c r="A33" s="7" t="s">
        <v>73</v>
      </c>
      <c r="B33" s="9" t="s">
        <v>784</v>
      </c>
    </row>
    <row r="34" spans="1:2" ht="18.75" customHeight="1" thickBot="1" x14ac:dyDescent="0.3">
      <c r="A34" s="7" t="s">
        <v>26</v>
      </c>
      <c r="B34" s="9" t="s">
        <v>74</v>
      </c>
    </row>
    <row r="35" spans="1:2" ht="18.75" customHeight="1" thickBot="1" x14ac:dyDescent="0.3">
      <c r="A35" s="7" t="s">
        <v>27</v>
      </c>
      <c r="B35" s="9" t="s">
        <v>705</v>
      </c>
    </row>
    <row r="36" spans="1:2" ht="18.75" customHeight="1" thickBot="1" x14ac:dyDescent="0.3">
      <c r="A36" s="7" t="s">
        <v>28</v>
      </c>
      <c r="B36" s="9" t="s">
        <v>706</v>
      </c>
    </row>
    <row r="37" spans="1:2" ht="18.75" customHeight="1" thickBot="1" x14ac:dyDescent="0.3">
      <c r="A37" s="7" t="s">
        <v>77</v>
      </c>
      <c r="B37" s="9" t="s">
        <v>78</v>
      </c>
    </row>
    <row r="38" spans="1:2" ht="18.75" customHeight="1" thickBot="1" x14ac:dyDescent="0.3">
      <c r="A38" s="7" t="s">
        <v>79</v>
      </c>
      <c r="B38" s="9" t="s">
        <v>80</v>
      </c>
    </row>
    <row r="39" spans="1:2" ht="18.75" customHeight="1" thickBot="1" x14ac:dyDescent="0.3">
      <c r="A39" s="7" t="s">
        <v>16</v>
      </c>
      <c r="B39" s="9" t="s">
        <v>81</v>
      </c>
    </row>
    <row r="40" spans="1:2" ht="30.75" thickBot="1" x14ac:dyDescent="0.3">
      <c r="A40" s="7" t="s">
        <v>75</v>
      </c>
      <c r="B40" s="9" t="s">
        <v>76</v>
      </c>
    </row>
  </sheetData>
  <sheetProtection algorithmName="SHA-512" hashValue="ml3izld1Vwe9jAuxM+yPeaVOUPBv+IPKmXuRLs2jWOOCD05wThjIk76nIk4ADhv0+totpZjf9RpJmLLIf3CC+w==" saltValue="GIEomUnCu+lsHYkT/8sCgQ==" spinCount="100000" sheet="1" objects="1" scenarios="1"/>
  <mergeCells count="6">
    <mergeCell ref="A28:A29"/>
    <mergeCell ref="A1:B1"/>
    <mergeCell ref="A2:B2"/>
    <mergeCell ref="A4:A7"/>
    <mergeCell ref="A13:A21"/>
    <mergeCell ref="A25:A27"/>
  </mergeCells>
  <pageMargins left="0.7" right="0.7" top="0.75" bottom="0.75" header="0.3" footer="0.3"/>
  <pageSetup paperSize="9"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L272"/>
  <sheetViews>
    <sheetView showGridLines="0" topLeftCell="A16" workbookViewId="0">
      <selection activeCell="H45" sqref="H45"/>
    </sheetView>
  </sheetViews>
  <sheetFormatPr baseColWidth="10" defaultColWidth="11.42578125" defaultRowHeight="15" x14ac:dyDescent="0.25"/>
  <cols>
    <col min="1" max="1" width="3.5703125" customWidth="1"/>
    <col min="2" max="2" width="14.28515625" customWidth="1"/>
    <col min="3" max="3" width="11.42578125" hidden="1" customWidth="1"/>
    <col min="4" max="4" width="32.5703125" customWidth="1"/>
    <col min="5" max="5" width="21.140625" bestFit="1" customWidth="1"/>
    <col min="6" max="6" width="18.28515625" customWidth="1"/>
    <col min="7" max="7" width="51.7109375" customWidth="1"/>
    <col min="8" max="8" width="48.42578125" customWidth="1"/>
    <col min="9" max="9" width="16" bestFit="1" customWidth="1"/>
    <col min="10" max="10" width="13.140625" customWidth="1"/>
    <col min="11" max="11" width="11.42578125" customWidth="1"/>
    <col min="12" max="12" width="80.28515625" bestFit="1" customWidth="1"/>
  </cols>
  <sheetData>
    <row r="2" spans="2:12" x14ac:dyDescent="0.25">
      <c r="B2" s="24" t="s">
        <v>694</v>
      </c>
      <c r="C2" s="24" t="s">
        <v>6</v>
      </c>
      <c r="D2" s="24" t="s">
        <v>695</v>
      </c>
      <c r="E2" s="24" t="s">
        <v>699</v>
      </c>
      <c r="F2" s="24" t="s">
        <v>696</v>
      </c>
      <c r="G2" s="24" t="s">
        <v>698</v>
      </c>
      <c r="H2" s="24" t="s">
        <v>697</v>
      </c>
      <c r="I2" s="24" t="s">
        <v>700</v>
      </c>
      <c r="J2" s="24" t="s">
        <v>615</v>
      </c>
      <c r="K2" s="24" t="s">
        <v>208</v>
      </c>
      <c r="L2" s="24" t="s">
        <v>616</v>
      </c>
    </row>
    <row r="3" spans="2:12" x14ac:dyDescent="0.25">
      <c r="B3" t="str">
        <f>(MID(C3,1,4))</f>
        <v>0101</v>
      </c>
      <c r="C3" s="20" t="s">
        <v>209</v>
      </c>
      <c r="D3" s="23" t="str">
        <f>REPLACE(C3,1,7,"")</f>
        <v>SENADO DE LA REPUBLICA</v>
      </c>
      <c r="E3" s="42" t="str">
        <f>CONCATENATE(Tabla32[[#This Row],[Capítulo Cod]],Tabla32[[#This Row],[Sub-Capítulo Cod]])</f>
        <v>010101</v>
      </c>
      <c r="F3" t="str">
        <f>(MID(G3,1,2))</f>
        <v>01</v>
      </c>
      <c r="G3" s="21" t="s">
        <v>210</v>
      </c>
      <c r="H3" s="23" t="str">
        <f>REPLACE(G3,1,5,"")</f>
        <v>CAMARA DE SENADORES</v>
      </c>
      <c r="I3" s="42" t="str">
        <f>CONCATENATE(Tabla32[[#This Row],[Capítulo Cod]],Tabla32[[#This Row],[Sub-Capítulo Cod]],Tabla32[[#This Row],[UE Cod]])</f>
        <v>0101010001</v>
      </c>
      <c r="J3" t="str">
        <f>(MID(K3,1,4))</f>
        <v>0001</v>
      </c>
      <c r="K3" s="22" t="s">
        <v>211</v>
      </c>
      <c r="L3" s="23" t="str">
        <f>REPLACE(K3,1,7,"")</f>
        <v>SENADO DE LA REPUBLICA DOMINICANA</v>
      </c>
    </row>
    <row r="4" spans="2:12" x14ac:dyDescent="0.25">
      <c r="B4" t="str">
        <f t="shared" ref="B4:B90" si="0">(MID(C4,1,4))</f>
        <v>0102</v>
      </c>
      <c r="C4" s="20" t="s">
        <v>212</v>
      </c>
      <c r="D4" s="23" t="str">
        <f t="shared" ref="D4:D90" si="1">REPLACE(C4,1,7,"")</f>
        <v>CAMARA DE DIPUTADOS</v>
      </c>
      <c r="E4" s="23" t="str">
        <f>CONCATENATE(Tabla32[[#This Row],[Capítulo Cod]],Tabla32[[#This Row],[Sub-Capítulo Cod]])</f>
        <v>010201</v>
      </c>
      <c r="F4" t="str">
        <f t="shared" ref="F4:F90" si="2">(MID(G4,1,2))</f>
        <v>01</v>
      </c>
      <c r="G4" s="21" t="s">
        <v>213</v>
      </c>
      <c r="H4" s="23" t="str">
        <f t="shared" ref="H4:H90" si="3">REPLACE(G4,1,5,"")</f>
        <v>CAMARA DE DIPUTADOS</v>
      </c>
      <c r="I4" s="23" t="str">
        <f>CONCATENATE(Tabla32[[#This Row],[Capítulo Cod]],Tabla32[[#This Row],[Sub-Capítulo Cod]],Tabla32[[#This Row],[UE Cod]])</f>
        <v>0102010001</v>
      </c>
      <c r="J4" t="str">
        <f t="shared" ref="J4:J90" si="4">(MID(K4,1,4))</f>
        <v>0001</v>
      </c>
      <c r="K4" s="22" t="s">
        <v>214</v>
      </c>
      <c r="L4" s="23" t="str">
        <f t="shared" ref="L4:L90" si="5">REPLACE(K4,1,7,"")</f>
        <v>CAMARA DE DIPUTADOS</v>
      </c>
    </row>
    <row r="5" spans="2:12" x14ac:dyDescent="0.25">
      <c r="B5" t="str">
        <f t="shared" si="0"/>
        <v>0201</v>
      </c>
      <c r="C5" s="20" t="s">
        <v>215</v>
      </c>
      <c r="D5" s="23" t="str">
        <f t="shared" si="1"/>
        <v>PRESIDENCIA DE LA REPUBLICA</v>
      </c>
      <c r="E5" s="23" t="str">
        <f>CONCATENATE(Tabla32[[#This Row],[Capítulo Cod]],Tabla32[[#This Row],[Sub-Capítulo Cod]])</f>
        <v>020101</v>
      </c>
      <c r="F5" t="str">
        <f t="shared" si="2"/>
        <v>01</v>
      </c>
      <c r="G5" s="21" t="s">
        <v>216</v>
      </c>
      <c r="H5" s="23" t="str">
        <f t="shared" si="3"/>
        <v>MINISTERIO ADMINISTRATIVO DE LA PRESIDENCIA</v>
      </c>
      <c r="I5" s="23" t="str">
        <f>CONCATENATE(Tabla32[[#This Row],[Capítulo Cod]],Tabla32[[#This Row],[Sub-Capítulo Cod]],Tabla32[[#This Row],[UE Cod]])</f>
        <v>0201010001</v>
      </c>
      <c r="J5" t="str">
        <f t="shared" si="4"/>
        <v>0001</v>
      </c>
      <c r="K5" s="22" t="s">
        <v>242</v>
      </c>
      <c r="L5" s="23" t="str">
        <f t="shared" si="5"/>
        <v>SECRETARIADO ADMINISTRATIVA DE LA PRESIDENCIA</v>
      </c>
    </row>
    <row r="6" spans="2:12" x14ac:dyDescent="0.25">
      <c r="B6" t="str">
        <f t="shared" si="0"/>
        <v>0201</v>
      </c>
      <c r="C6" s="20" t="s">
        <v>215</v>
      </c>
      <c r="D6" s="23" t="str">
        <f t="shared" si="1"/>
        <v>PRESIDENCIA DE LA REPUBLICA</v>
      </c>
      <c r="E6" s="23" t="str">
        <f>CONCATENATE(Tabla32[[#This Row],[Capítulo Cod]],Tabla32[[#This Row],[Sub-Capítulo Cod]])</f>
        <v>020101</v>
      </c>
      <c r="F6" t="str">
        <f t="shared" si="2"/>
        <v>01</v>
      </c>
      <c r="G6" s="21" t="s">
        <v>216</v>
      </c>
      <c r="H6" s="23" t="str">
        <f t="shared" si="3"/>
        <v>MINISTERIO ADMINISTRATIVO DE LA PRESIDENCIA</v>
      </c>
      <c r="I6" s="23" t="str">
        <f>CONCATENATE(Tabla32[[#This Row],[Capítulo Cod]],Tabla32[[#This Row],[Sub-Capítulo Cod]],Tabla32[[#This Row],[UE Cod]])</f>
        <v>0201010005</v>
      </c>
      <c r="J6" t="str">
        <f t="shared" si="4"/>
        <v>0005</v>
      </c>
      <c r="K6" s="22" t="s">
        <v>785</v>
      </c>
      <c r="L6" s="23" t="str">
        <f t="shared" si="5"/>
        <v>GOBERNACION DEL EDIFICIO GUBERNAMENTAL JUAN PABLO DUARTE</v>
      </c>
    </row>
    <row r="7" spans="2:12" x14ac:dyDescent="0.25">
      <c r="B7" t="str">
        <f t="shared" si="0"/>
        <v>0201</v>
      </c>
      <c r="C7" s="20" t="s">
        <v>215</v>
      </c>
      <c r="D7" s="23" t="str">
        <f t="shared" si="1"/>
        <v>PRESIDENCIA DE LA REPUBLICA</v>
      </c>
      <c r="E7" s="23" t="str">
        <f>CONCATENATE(Tabla32[[#This Row],[Capítulo Cod]],Tabla32[[#This Row],[Sub-Capítulo Cod]])</f>
        <v>020101</v>
      </c>
      <c r="F7" t="str">
        <f t="shared" si="2"/>
        <v>01</v>
      </c>
      <c r="G7" s="21" t="s">
        <v>216</v>
      </c>
      <c r="H7" s="23" t="str">
        <f t="shared" si="3"/>
        <v>MINISTERIO ADMINISTRATIVO DE LA PRESIDENCIA</v>
      </c>
      <c r="I7" s="23" t="str">
        <f>CONCATENATE(Tabla32[[#This Row],[Capítulo Cod]],Tabla32[[#This Row],[Sub-Capítulo Cod]],Tabla32[[#This Row],[UE Cod]])</f>
        <v>0201010007</v>
      </c>
      <c r="J7" t="str">
        <f t="shared" si="4"/>
        <v>0007</v>
      </c>
      <c r="K7" s="22" t="s">
        <v>786</v>
      </c>
      <c r="L7" s="23" t="str">
        <f t="shared" si="5"/>
        <v>GABINETE DE POLITICA MEDIOAMBIENTAL Y DESARROLLO FISICO</v>
      </c>
    </row>
    <row r="8" spans="2:12" x14ac:dyDescent="0.25">
      <c r="B8" t="str">
        <f t="shared" si="0"/>
        <v>0201</v>
      </c>
      <c r="C8" s="20" t="s">
        <v>215</v>
      </c>
      <c r="D8" s="23" t="str">
        <f t="shared" si="1"/>
        <v>PRESIDENCIA DE LA REPUBLICA</v>
      </c>
      <c r="E8" s="23" t="str">
        <f>CONCATENATE(Tabla32[[#This Row],[Capítulo Cod]],Tabla32[[#This Row],[Sub-Capítulo Cod]])</f>
        <v>020101</v>
      </c>
      <c r="F8" t="str">
        <f t="shared" si="2"/>
        <v>01</v>
      </c>
      <c r="G8" s="21" t="s">
        <v>216</v>
      </c>
      <c r="H8" s="23" t="str">
        <f t="shared" si="3"/>
        <v>MINISTERIO ADMINISTRATIVO DE LA PRESIDENCIA</v>
      </c>
      <c r="I8" s="23" t="str">
        <f>CONCATENATE(Tabla32[[#This Row],[Capítulo Cod]],Tabla32[[#This Row],[Sub-Capítulo Cod]],Tabla32[[#This Row],[UE Cod]])</f>
        <v>0201010009</v>
      </c>
      <c r="J8" t="str">
        <f t="shared" si="4"/>
        <v>0009</v>
      </c>
      <c r="K8" s="22" t="s">
        <v>246</v>
      </c>
      <c r="L8" s="23" t="str">
        <f t="shared" si="5"/>
        <v>COMISION PRESIDENCIAL DE APOYO AL DESARROLLO PROVINCIAL</v>
      </c>
    </row>
    <row r="9" spans="2:12" x14ac:dyDescent="0.25">
      <c r="B9" t="str">
        <f t="shared" si="0"/>
        <v>0201</v>
      </c>
      <c r="C9" s="20" t="s">
        <v>215</v>
      </c>
      <c r="D9" s="23" t="str">
        <f t="shared" si="1"/>
        <v>PRESIDENCIA DE LA REPUBLICA</v>
      </c>
      <c r="E9" s="23" t="str">
        <f>CONCATENATE(Tabla32[[#This Row],[Capítulo Cod]],Tabla32[[#This Row],[Sub-Capítulo Cod]])</f>
        <v>020101</v>
      </c>
      <c r="F9" t="str">
        <f t="shared" si="2"/>
        <v>01</v>
      </c>
      <c r="G9" s="21" t="s">
        <v>216</v>
      </c>
      <c r="H9" s="23" t="str">
        <f t="shared" si="3"/>
        <v>MINISTERIO ADMINISTRATIVO DE LA PRESIDENCIA</v>
      </c>
      <c r="I9" s="23" t="str">
        <f>CONCATENATE(Tabla32[[#This Row],[Capítulo Cod]],Tabla32[[#This Row],[Sub-Capítulo Cod]],Tabla32[[#This Row],[UE Cod]])</f>
        <v>0201010010</v>
      </c>
      <c r="J9" t="str">
        <f t="shared" si="4"/>
        <v>0010</v>
      </c>
      <c r="K9" s="22" t="s">
        <v>782</v>
      </c>
      <c r="L9" s="23" t="str">
        <f>REPLACE(K9,1,7,"")</f>
        <v>CONSEJO NACIONAL PARA EL CAMBIO CLIMATICO Y MECANISMO DE DESARROLLO LIMPIO</v>
      </c>
    </row>
    <row r="10" spans="2:12" x14ac:dyDescent="0.25">
      <c r="B10" t="str">
        <f t="shared" si="0"/>
        <v>0201</v>
      </c>
      <c r="C10" s="20" t="s">
        <v>215</v>
      </c>
      <c r="D10" s="23" t="str">
        <f t="shared" si="1"/>
        <v>PRESIDENCIA DE LA REPUBLICA</v>
      </c>
      <c r="E10" s="23" t="str">
        <f>CONCATENATE(Tabla32[[#This Row],[Capítulo Cod]],Tabla32[[#This Row],[Sub-Capítulo Cod]])</f>
        <v>020101</v>
      </c>
      <c r="F10" t="str">
        <f t="shared" si="2"/>
        <v>01</v>
      </c>
      <c r="G10" s="21" t="s">
        <v>216</v>
      </c>
      <c r="H10" s="23" t="str">
        <f t="shared" si="3"/>
        <v>MINISTERIO ADMINISTRATIVO DE LA PRESIDENCIA</v>
      </c>
      <c r="I10" s="23" t="str">
        <f>CONCATENATE(Tabla32[[#This Row],[Capítulo Cod]],Tabla32[[#This Row],[Sub-Capítulo Cod]],Tabla32[[#This Row],[UE Cod]])</f>
        <v>0201010012</v>
      </c>
      <c r="J10" t="str">
        <f t="shared" si="4"/>
        <v>0012</v>
      </c>
      <c r="K10" s="22" t="s">
        <v>787</v>
      </c>
      <c r="L10" s="23" t="str">
        <f>REPLACE(K10,1,7,"")</f>
        <v>CONSEJO NACIONAL DE DROGAS</v>
      </c>
    </row>
    <row r="11" spans="2:12" x14ac:dyDescent="0.25">
      <c r="B11" t="str">
        <f t="shared" si="0"/>
        <v>0201</v>
      </c>
      <c r="C11" s="20" t="s">
        <v>215</v>
      </c>
      <c r="D11" s="23" t="str">
        <f t="shared" si="1"/>
        <v>PRESIDENCIA DE LA REPUBLICA</v>
      </c>
      <c r="E11" s="23" t="str">
        <f>CONCATENATE(Tabla32[[#This Row],[Capítulo Cod]],Tabla32[[#This Row],[Sub-Capítulo Cod]])</f>
        <v>020101</v>
      </c>
      <c r="F11" t="str">
        <f t="shared" si="2"/>
        <v>01</v>
      </c>
      <c r="G11" s="21" t="s">
        <v>216</v>
      </c>
      <c r="H11" s="23" t="str">
        <f t="shared" si="3"/>
        <v>MINISTERIO ADMINISTRATIVO DE LA PRESIDENCIA</v>
      </c>
      <c r="I11" s="23" t="str">
        <f>CONCATENATE(Tabla32[[#This Row],[Capítulo Cod]],Tabla32[[#This Row],[Sub-Capítulo Cod]],Tabla32[[#This Row],[UE Cod]])</f>
        <v>0201010014</v>
      </c>
      <c r="J11" t="str">
        <f t="shared" si="4"/>
        <v>0014</v>
      </c>
      <c r="K11" s="22" t="s">
        <v>221</v>
      </c>
      <c r="L11" s="23" t="str">
        <f t="shared" si="5"/>
        <v>OFICINA DE CUSTODIA Y ADM. DE LOS BIENES INCAUTADOS Y DECOMISADOS</v>
      </c>
    </row>
    <row r="12" spans="2:12" x14ac:dyDescent="0.25">
      <c r="B12" t="str">
        <f t="shared" si="0"/>
        <v>0201</v>
      </c>
      <c r="C12" s="20" t="s">
        <v>215</v>
      </c>
      <c r="D12" s="23" t="str">
        <f t="shared" si="1"/>
        <v>PRESIDENCIA DE LA REPUBLICA</v>
      </c>
      <c r="E12" s="23" t="str">
        <f>CONCATENATE(Tabla32[[#This Row],[Capítulo Cod]],Tabla32[[#This Row],[Sub-Capítulo Cod]])</f>
        <v>020101</v>
      </c>
      <c r="F12" t="str">
        <f t="shared" si="2"/>
        <v>01</v>
      </c>
      <c r="G12" s="21" t="s">
        <v>216</v>
      </c>
      <c r="H12" s="23" t="str">
        <f t="shared" si="3"/>
        <v>MINISTERIO ADMINISTRATIVO DE LA PRESIDENCIA</v>
      </c>
      <c r="I12" s="23" t="str">
        <f>CONCATENATE(Tabla32[[#This Row],[Capítulo Cod]],Tabla32[[#This Row],[Sub-Capítulo Cod]],Tabla32[[#This Row],[UE Cod]])</f>
        <v>0201010018</v>
      </c>
      <c r="J12" t="str">
        <f t="shared" si="4"/>
        <v>0018</v>
      </c>
      <c r="K12" s="22" t="s">
        <v>240</v>
      </c>
      <c r="L12" s="23" t="str">
        <f t="shared" si="5"/>
        <v>COMISION PERMANENTE DE EFEMERIDES PATRIA</v>
      </c>
    </row>
    <row r="13" spans="2:12" x14ac:dyDescent="0.25">
      <c r="B13" t="str">
        <f t="shared" si="0"/>
        <v>0201</v>
      </c>
      <c r="C13" s="20" t="s">
        <v>215</v>
      </c>
      <c r="D13" s="23" t="str">
        <f t="shared" si="1"/>
        <v>PRESIDENCIA DE LA REPUBLICA</v>
      </c>
      <c r="E13" s="23" t="str">
        <f>CONCATENATE(Tabla32[[#This Row],[Capítulo Cod]],Tabla32[[#This Row],[Sub-Capítulo Cod]])</f>
        <v>020101</v>
      </c>
      <c r="F13" t="str">
        <f t="shared" si="2"/>
        <v>01</v>
      </c>
      <c r="G13" s="21" t="s">
        <v>216</v>
      </c>
      <c r="H13" s="23" t="str">
        <f t="shared" si="3"/>
        <v>MINISTERIO ADMINISTRATIVO DE LA PRESIDENCIA</v>
      </c>
      <c r="I13" s="23" t="str">
        <f>CONCATENATE(Tabla32[[#This Row],[Capítulo Cod]],Tabla32[[#This Row],[Sub-Capítulo Cod]],Tabla32[[#This Row],[UE Cod]])</f>
        <v>0201010024</v>
      </c>
      <c r="J13" t="str">
        <f t="shared" si="4"/>
        <v>0024</v>
      </c>
      <c r="K13" s="22" t="s">
        <v>237</v>
      </c>
      <c r="L13" s="23" t="str">
        <f t="shared" si="5"/>
        <v>AUTORIDAD NACIONAL DE ASUNTOS MARITIMOS (ANAMAR)</v>
      </c>
    </row>
    <row r="14" spans="2:12" x14ac:dyDescent="0.25">
      <c r="B14" t="str">
        <f t="shared" si="0"/>
        <v>0201</v>
      </c>
      <c r="C14" s="20" t="s">
        <v>215</v>
      </c>
      <c r="D14" s="23" t="str">
        <f t="shared" si="1"/>
        <v>PRESIDENCIA DE LA REPUBLICA</v>
      </c>
      <c r="E14" s="23" t="str">
        <f>CONCATENATE(Tabla32[[#This Row],[Capítulo Cod]],Tabla32[[#This Row],[Sub-Capítulo Cod]])</f>
        <v>020101</v>
      </c>
      <c r="F14" t="str">
        <f t="shared" si="2"/>
        <v>01</v>
      </c>
      <c r="G14" s="21" t="s">
        <v>216</v>
      </c>
      <c r="H14" s="23" t="str">
        <f t="shared" si="3"/>
        <v>MINISTERIO ADMINISTRATIVO DE LA PRESIDENCIA</v>
      </c>
      <c r="I14" s="23" t="str">
        <f>CONCATENATE(Tabla32[[#This Row],[Capítulo Cod]],Tabla32[[#This Row],[Sub-Capítulo Cod]],Tabla32[[#This Row],[UE Cod]])</f>
        <v>0201010027</v>
      </c>
      <c r="J14" t="str">
        <f t="shared" si="4"/>
        <v>0027</v>
      </c>
      <c r="K14" s="22" t="s">
        <v>241</v>
      </c>
      <c r="L14" s="23" t="str">
        <f t="shared" si="5"/>
        <v>DESARROLLO TERRITORIAL Y DE COMUNIDADES</v>
      </c>
    </row>
    <row r="15" spans="2:12" x14ac:dyDescent="0.25">
      <c r="B15" t="str">
        <f t="shared" si="0"/>
        <v>0201</v>
      </c>
      <c r="C15" s="20" t="s">
        <v>215</v>
      </c>
      <c r="D15" s="23" t="str">
        <f t="shared" si="1"/>
        <v>PRESIDENCIA DE LA REPUBLICA</v>
      </c>
      <c r="E15" s="23" t="str">
        <f>CONCATENATE(Tabla32[[#This Row],[Capítulo Cod]],Tabla32[[#This Row],[Sub-Capítulo Cod]])</f>
        <v>020101</v>
      </c>
      <c r="F15" t="str">
        <f t="shared" si="2"/>
        <v>01</v>
      </c>
      <c r="G15" s="21" t="s">
        <v>216</v>
      </c>
      <c r="H15" s="23" t="str">
        <f t="shared" si="3"/>
        <v>MINISTERIO ADMINISTRATIVO DE LA PRESIDENCIA</v>
      </c>
      <c r="I15" s="23" t="str">
        <f>CONCATENATE(Tabla32[[#This Row],[Capítulo Cod]],Tabla32[[#This Row],[Sub-Capítulo Cod]],Tabla32[[#This Row],[UE Cod]])</f>
        <v>0201010028</v>
      </c>
      <c r="J15" t="str">
        <f>(MID(K15,1,4))</f>
        <v>0028</v>
      </c>
      <c r="K15" s="22" t="s">
        <v>788</v>
      </c>
      <c r="L15" s="23" t="str">
        <f>REPLACE(K15,1,7,"")</f>
        <v>UNIDAD TECNICA EJECUTORA DE PROYECTO DE DESARROLLO AGROFORESTAL</v>
      </c>
    </row>
    <row r="16" spans="2:12" x14ac:dyDescent="0.25">
      <c r="B16" t="str">
        <f t="shared" si="0"/>
        <v>0201</v>
      </c>
      <c r="C16" s="20" t="s">
        <v>215</v>
      </c>
      <c r="D16" s="23" t="str">
        <f t="shared" si="1"/>
        <v>PRESIDENCIA DE LA REPUBLICA</v>
      </c>
      <c r="E16" s="23" t="str">
        <f>CONCATENATE(Tabla32[[#This Row],[Capítulo Cod]],Tabla32[[#This Row],[Sub-Capítulo Cod]])</f>
        <v>020101</v>
      </c>
      <c r="F16" t="str">
        <f t="shared" si="2"/>
        <v>01</v>
      </c>
      <c r="G16" s="21" t="s">
        <v>216</v>
      </c>
      <c r="H16" s="23" t="str">
        <f t="shared" si="3"/>
        <v>MINISTERIO ADMINISTRATIVO DE LA PRESIDENCIA</v>
      </c>
      <c r="I16" s="23" t="str">
        <f>CONCATENATE(Tabla32[[#This Row],[Capítulo Cod]],Tabla32[[#This Row],[Sub-Capítulo Cod]],Tabla32[[#This Row],[UE Cod]])</f>
        <v>0201010029</v>
      </c>
      <c r="J16" t="str">
        <f>(MID(K16,1,4))</f>
        <v>0029</v>
      </c>
      <c r="K16" s="22" t="s">
        <v>789</v>
      </c>
      <c r="L16" s="23" t="str">
        <f>REPLACE(K16,1,7,"")</f>
        <v>VICE PRESIDENCIA DE LA REPUBLICA</v>
      </c>
    </row>
    <row r="17" spans="2:12" x14ac:dyDescent="0.25">
      <c r="B17" t="str">
        <f t="shared" si="0"/>
        <v>0201</v>
      </c>
      <c r="C17" s="20" t="s">
        <v>215</v>
      </c>
      <c r="D17" s="23" t="str">
        <f t="shared" si="1"/>
        <v>PRESIDENCIA DE LA REPUBLICA</v>
      </c>
      <c r="E17" s="23" t="str">
        <f>CONCATENATE(Tabla32[[#This Row],[Capítulo Cod]],Tabla32[[#This Row],[Sub-Capítulo Cod]])</f>
        <v>020102</v>
      </c>
      <c r="F17" t="str">
        <f t="shared" si="2"/>
        <v>02</v>
      </c>
      <c r="G17" s="21" t="s">
        <v>219</v>
      </c>
      <c r="H17" s="23" t="str">
        <f t="shared" si="3"/>
        <v>GABINETE DE LA POLITICA SOCIAL</v>
      </c>
      <c r="I17" s="23" t="str">
        <f>CONCATENATE(Tabla32[[#This Row],[Capítulo Cod]],Tabla32[[#This Row],[Sub-Capítulo Cod]],Tabla32[[#This Row],[UE Cod]])</f>
        <v>0201020001</v>
      </c>
      <c r="J17" t="str">
        <f t="shared" si="4"/>
        <v>0001</v>
      </c>
      <c r="K17" s="22" t="s">
        <v>220</v>
      </c>
      <c r="L17" s="23" t="str">
        <f t="shared" si="5"/>
        <v>GABINETE SOCIAL DE LA PRESIDENCIA</v>
      </c>
    </row>
    <row r="18" spans="2:12" x14ac:dyDescent="0.25">
      <c r="B18" t="str">
        <f t="shared" si="0"/>
        <v>0201</v>
      </c>
      <c r="C18" s="20" t="s">
        <v>215</v>
      </c>
      <c r="D18" s="23" t="str">
        <f t="shared" si="1"/>
        <v>PRESIDENCIA DE LA REPUBLICA</v>
      </c>
      <c r="E18" s="23" t="str">
        <f>CONCATENATE(Tabla32[[#This Row],[Capítulo Cod]],Tabla32[[#This Row],[Sub-Capítulo Cod]])</f>
        <v>020102</v>
      </c>
      <c r="F18" t="str">
        <f t="shared" si="2"/>
        <v>02</v>
      </c>
      <c r="G18" s="21" t="s">
        <v>219</v>
      </c>
      <c r="H18" s="23" t="str">
        <f t="shared" si="3"/>
        <v>GABINETE DE LA POLITICA SOCIAL</v>
      </c>
      <c r="I18" s="23" t="str">
        <f>CONCATENATE(Tabla32[[#This Row],[Capítulo Cod]],Tabla32[[#This Row],[Sub-Capítulo Cod]],Tabla32[[#This Row],[UE Cod]])</f>
        <v>0201020002</v>
      </c>
      <c r="J18" t="str">
        <f t="shared" si="4"/>
        <v>0002</v>
      </c>
      <c r="K18" s="22" t="s">
        <v>226</v>
      </c>
      <c r="L18" s="23" t="str">
        <f t="shared" si="5"/>
        <v>COMUNIDAD DIGNA CONTRA LA POBREZA</v>
      </c>
    </row>
    <row r="19" spans="2:12" x14ac:dyDescent="0.25">
      <c r="B19" t="str">
        <f t="shared" si="0"/>
        <v>0201</v>
      </c>
      <c r="C19" s="20" t="s">
        <v>215</v>
      </c>
      <c r="D19" s="23" t="str">
        <f t="shared" si="1"/>
        <v>PRESIDENCIA DE LA REPUBLICA</v>
      </c>
      <c r="E19" s="23" t="str">
        <f>CONCATENATE(Tabla32[[#This Row],[Capítulo Cod]],Tabla32[[#This Row],[Sub-Capítulo Cod]])</f>
        <v>020102</v>
      </c>
      <c r="F19" t="str">
        <f t="shared" si="2"/>
        <v>02</v>
      </c>
      <c r="G19" s="21" t="s">
        <v>219</v>
      </c>
      <c r="H19" s="23" t="str">
        <f t="shared" si="3"/>
        <v>GABINETE DE LA POLITICA SOCIAL</v>
      </c>
      <c r="I19" s="23" t="str">
        <f>CONCATENATE(Tabla32[[#This Row],[Capítulo Cod]],Tabla32[[#This Row],[Sub-Capítulo Cod]],Tabla32[[#This Row],[UE Cod]])</f>
        <v>0201020003</v>
      </c>
      <c r="J19" t="str">
        <f t="shared" si="4"/>
        <v>0003</v>
      </c>
      <c r="K19" s="22" t="s">
        <v>231</v>
      </c>
      <c r="L19" s="23" t="str">
        <f t="shared" si="5"/>
        <v>PLAN PRESIDENCIAL CONTRA LA POBREZA</v>
      </c>
    </row>
    <row r="20" spans="2:12" x14ac:dyDescent="0.25">
      <c r="B20" t="str">
        <f t="shared" si="0"/>
        <v>0201</v>
      </c>
      <c r="C20" s="20" t="s">
        <v>215</v>
      </c>
      <c r="D20" s="23" t="str">
        <f t="shared" si="1"/>
        <v>PRESIDENCIA DE LA REPUBLICA</v>
      </c>
      <c r="E20" s="23" t="str">
        <f>CONCATENATE(Tabla32[[#This Row],[Capítulo Cod]],Tabla32[[#This Row],[Sub-Capítulo Cod]])</f>
        <v>020102</v>
      </c>
      <c r="F20" t="str">
        <f t="shared" si="2"/>
        <v>02</v>
      </c>
      <c r="G20" s="21" t="s">
        <v>219</v>
      </c>
      <c r="H20" s="23" t="str">
        <f t="shared" si="3"/>
        <v>GABINETE DE LA POLITICA SOCIAL</v>
      </c>
      <c r="I20" s="23" t="str">
        <f>CONCATENATE(Tabla32[[#This Row],[Capítulo Cod]],Tabla32[[#This Row],[Sub-Capítulo Cod]],Tabla32[[#This Row],[UE Cod]])</f>
        <v>0201020004</v>
      </c>
      <c r="J20" t="str">
        <f t="shared" si="4"/>
        <v>0004</v>
      </c>
      <c r="K20" s="22" t="s">
        <v>228</v>
      </c>
      <c r="L20" s="23" t="str">
        <f t="shared" si="5"/>
        <v>COMISION PRESIDENCIAL DE APOYO AL DESARROLLO BARRIAL</v>
      </c>
    </row>
    <row r="21" spans="2:12" x14ac:dyDescent="0.25">
      <c r="B21" t="str">
        <f t="shared" si="0"/>
        <v>0201</v>
      </c>
      <c r="C21" s="20" t="s">
        <v>215</v>
      </c>
      <c r="D21" s="23" t="str">
        <f t="shared" si="1"/>
        <v>PRESIDENCIA DE LA REPUBLICA</v>
      </c>
      <c r="E21" s="23" t="str">
        <f>CONCATENATE(Tabla32[[#This Row],[Capítulo Cod]],Tabla32[[#This Row],[Sub-Capítulo Cod]])</f>
        <v>020102</v>
      </c>
      <c r="F21" t="str">
        <f t="shared" si="2"/>
        <v>02</v>
      </c>
      <c r="G21" s="21" t="s">
        <v>219</v>
      </c>
      <c r="H21" s="23" t="str">
        <f t="shared" si="3"/>
        <v>GABINETE DE LA POLITICA SOCIAL</v>
      </c>
      <c r="I21" s="23" t="str">
        <f>CONCATENATE(Tabla32[[#This Row],[Capítulo Cod]],Tabla32[[#This Row],[Sub-Capítulo Cod]],Tabla32[[#This Row],[UE Cod]])</f>
        <v>0201020007</v>
      </c>
      <c r="J21" t="str">
        <f t="shared" si="4"/>
        <v>0007</v>
      </c>
      <c r="K21" s="22" t="s">
        <v>243</v>
      </c>
      <c r="L21" s="23" t="str">
        <f t="shared" si="5"/>
        <v>PROGRESANDO CON SOLIDARIDAD</v>
      </c>
    </row>
    <row r="22" spans="2:12" x14ac:dyDescent="0.25">
      <c r="B22" t="str">
        <f t="shared" si="0"/>
        <v>0201</v>
      </c>
      <c r="C22" s="20" t="s">
        <v>215</v>
      </c>
      <c r="D22" s="23" t="str">
        <f t="shared" si="1"/>
        <v>PRESIDENCIA DE LA REPUBLICA</v>
      </c>
      <c r="E22" s="23" t="str">
        <f>CONCATENATE(Tabla32[[#This Row],[Capítulo Cod]],Tabla32[[#This Row],[Sub-Capítulo Cod]])</f>
        <v>020102</v>
      </c>
      <c r="F22" t="str">
        <f t="shared" si="2"/>
        <v>02</v>
      </c>
      <c r="G22" s="21" t="s">
        <v>219</v>
      </c>
      <c r="H22" s="23" t="str">
        <f t="shared" si="3"/>
        <v>GABINETE DE LA POLITICA SOCIAL</v>
      </c>
      <c r="I22" s="23" t="str">
        <f>CONCATENATE(Tabla32[[#This Row],[Capítulo Cod]],Tabla32[[#This Row],[Sub-Capítulo Cod]],Tabla32[[#This Row],[UE Cod]])</f>
        <v>0201020008</v>
      </c>
      <c r="J22" t="str">
        <f t="shared" si="4"/>
        <v>0008</v>
      </c>
      <c r="K22" s="22" t="s">
        <v>238</v>
      </c>
      <c r="L22" s="23" t="str">
        <f t="shared" si="5"/>
        <v>ADMINISTRADORA DE SUBSIDIOS SOCIALES</v>
      </c>
    </row>
    <row r="23" spans="2:12" x14ac:dyDescent="0.25">
      <c r="B23" t="str">
        <f t="shared" si="0"/>
        <v>0201</v>
      </c>
      <c r="C23" s="20" t="s">
        <v>215</v>
      </c>
      <c r="D23" s="23" t="str">
        <f t="shared" si="1"/>
        <v>PRESIDENCIA DE LA REPUBLICA</v>
      </c>
      <c r="E23" s="23" t="str">
        <f>CONCATENATE(Tabla32[[#This Row],[Capítulo Cod]],Tabla32[[#This Row],[Sub-Capítulo Cod]])</f>
        <v>020102</v>
      </c>
      <c r="F23" t="str">
        <f t="shared" si="2"/>
        <v>02</v>
      </c>
      <c r="G23" s="21" t="s">
        <v>219</v>
      </c>
      <c r="H23" s="23" t="str">
        <f t="shared" si="3"/>
        <v>GABINETE DE LA POLITICA SOCIAL</v>
      </c>
      <c r="I23" s="23" t="str">
        <f>CONCATENATE(Tabla32[[#This Row],[Capítulo Cod]],Tabla32[[#This Row],[Sub-Capítulo Cod]],Tabla32[[#This Row],[UE Cod]])</f>
        <v>0201020009</v>
      </c>
      <c r="J23" t="str">
        <f t="shared" si="4"/>
        <v>0009</v>
      </c>
      <c r="K23" s="22" t="s">
        <v>244</v>
      </c>
      <c r="L23" s="23" t="str">
        <f t="shared" si="5"/>
        <v>SISTEMA UNICO DE BENEFICIARIOS</v>
      </c>
    </row>
    <row r="24" spans="2:12" x14ac:dyDescent="0.25">
      <c r="B24" t="str">
        <f t="shared" si="0"/>
        <v>0201</v>
      </c>
      <c r="C24" s="20" t="s">
        <v>215</v>
      </c>
      <c r="D24" s="23" t="str">
        <f t="shared" si="1"/>
        <v>PRESIDENCIA DE LA REPUBLICA</v>
      </c>
      <c r="E24" s="23" t="str">
        <f>CONCATENATE(Tabla32[[#This Row],[Capítulo Cod]],Tabla32[[#This Row],[Sub-Capítulo Cod]])</f>
        <v>020102</v>
      </c>
      <c r="F24" t="str">
        <f t="shared" si="2"/>
        <v>02</v>
      </c>
      <c r="G24" s="21" t="s">
        <v>219</v>
      </c>
      <c r="H24" s="23" t="str">
        <f t="shared" si="3"/>
        <v>GABINETE DE LA POLITICA SOCIAL</v>
      </c>
      <c r="I24" s="23" t="str">
        <f>CONCATENATE(Tabla32[[#This Row],[Capítulo Cod]],Tabla32[[#This Row],[Sub-Capítulo Cod]],Tabla32[[#This Row],[UE Cod]])</f>
        <v>0201020010</v>
      </c>
      <c r="J24" t="str">
        <f t="shared" si="4"/>
        <v>0010</v>
      </c>
      <c r="K24" s="22" t="s">
        <v>232</v>
      </c>
      <c r="L24" s="23" t="str">
        <f t="shared" si="5"/>
        <v>CONSEJO NACIONAL DE LA PERSONA ENVEJECIENTE</v>
      </c>
    </row>
    <row r="25" spans="2:12" x14ac:dyDescent="0.25">
      <c r="B25" t="str">
        <f t="shared" si="0"/>
        <v>0201</v>
      </c>
      <c r="C25" s="20" t="s">
        <v>215</v>
      </c>
      <c r="D25" s="23" t="str">
        <f t="shared" si="1"/>
        <v>PRESIDENCIA DE LA REPUBLICA</v>
      </c>
      <c r="E25" s="23" t="str">
        <f>CONCATENATE(Tabla32[[#This Row],[Capítulo Cod]],Tabla32[[#This Row],[Sub-Capítulo Cod]])</f>
        <v>020102</v>
      </c>
      <c r="F25" t="str">
        <f t="shared" si="2"/>
        <v>02</v>
      </c>
      <c r="G25" s="21" t="s">
        <v>219</v>
      </c>
      <c r="H25" s="23" t="str">
        <f t="shared" si="3"/>
        <v>GABINETE DE LA POLITICA SOCIAL</v>
      </c>
      <c r="I25" s="23" t="str">
        <f>CONCATENATE(Tabla32[[#This Row],[Capítulo Cod]],Tabla32[[#This Row],[Sub-Capítulo Cod]],Tabla32[[#This Row],[UE Cod]])</f>
        <v>0201020011</v>
      </c>
      <c r="J25" t="str">
        <f t="shared" si="4"/>
        <v>0011</v>
      </c>
      <c r="K25" s="22" t="s">
        <v>233</v>
      </c>
      <c r="L25" s="23" t="str">
        <f t="shared" si="5"/>
        <v>FONDO DE PROMOCION A LAS INICIATIVAS COMUNITARIAS</v>
      </c>
    </row>
    <row r="26" spans="2:12" x14ac:dyDescent="0.25">
      <c r="B26" t="str">
        <f t="shared" si="0"/>
        <v>0201</v>
      </c>
      <c r="C26" s="20" t="s">
        <v>215</v>
      </c>
      <c r="D26" s="23" t="str">
        <f t="shared" si="1"/>
        <v>PRESIDENCIA DE LA REPUBLICA</v>
      </c>
      <c r="E26" s="23" t="str">
        <f>CONCATENATE(Tabla32[[#This Row],[Capítulo Cod]],Tabla32[[#This Row],[Sub-Capítulo Cod]])</f>
        <v>020102</v>
      </c>
      <c r="F26" t="str">
        <f t="shared" si="2"/>
        <v>02</v>
      </c>
      <c r="G26" s="21" t="s">
        <v>219</v>
      </c>
      <c r="H26" s="23" t="str">
        <f t="shared" si="3"/>
        <v>GABINETE DE LA POLITICA SOCIAL</v>
      </c>
      <c r="I26" s="23" t="str">
        <f>CONCATENATE(Tabla32[[#This Row],[Capítulo Cod]],Tabla32[[#This Row],[Sub-Capítulo Cod]],Tabla32[[#This Row],[UE Cod]])</f>
        <v>0201020014</v>
      </c>
      <c r="J26" t="str">
        <f t="shared" si="4"/>
        <v>0014</v>
      </c>
      <c r="K26" s="22" t="s">
        <v>234</v>
      </c>
      <c r="L26" s="23" t="str">
        <f t="shared" si="5"/>
        <v>COMEDORES ECONOMICOS DEL ESTADO</v>
      </c>
    </row>
    <row r="27" spans="2:12" x14ac:dyDescent="0.25">
      <c r="B27" t="str">
        <f t="shared" si="0"/>
        <v>0201</v>
      </c>
      <c r="C27" s="20" t="s">
        <v>215</v>
      </c>
      <c r="D27" s="23" t="str">
        <f t="shared" si="1"/>
        <v>PRESIDENCIA DE LA REPUBLICA</v>
      </c>
      <c r="E27" s="23" t="str">
        <f>CONCATENATE(Tabla32[[#This Row],[Capítulo Cod]],Tabla32[[#This Row],[Sub-Capítulo Cod]])</f>
        <v>020102</v>
      </c>
      <c r="F27" t="str">
        <f t="shared" si="2"/>
        <v>02</v>
      </c>
      <c r="G27" s="21" t="s">
        <v>219</v>
      </c>
      <c r="H27" s="23" t="str">
        <f t="shared" si="3"/>
        <v>GABINETE DE LA POLITICA SOCIAL</v>
      </c>
      <c r="I27" s="23" t="str">
        <f>CONCATENATE(Tabla32[[#This Row],[Capítulo Cod]],Tabla32[[#This Row],[Sub-Capítulo Cod]],Tabla32[[#This Row],[UE Cod]])</f>
        <v>0201020015</v>
      </c>
      <c r="J27" t="str">
        <f t="shared" si="4"/>
        <v>0015</v>
      </c>
      <c r="K27" s="22" t="s">
        <v>229</v>
      </c>
      <c r="L27" s="23" t="str">
        <f t="shared" si="5"/>
        <v>OFICINA DE DESARROLLO DE LA COMUNIDAD</v>
      </c>
    </row>
    <row r="28" spans="2:12" x14ac:dyDescent="0.25">
      <c r="B28" t="str">
        <f t="shared" si="0"/>
        <v>0201</v>
      </c>
      <c r="C28" s="20" t="s">
        <v>215</v>
      </c>
      <c r="D28" s="23" t="str">
        <f t="shared" si="1"/>
        <v>PRESIDENCIA DE LA REPUBLICA</v>
      </c>
      <c r="E28" s="23" t="str">
        <f>CONCATENATE(Tabla32[[#This Row],[Capítulo Cod]],Tabla32[[#This Row],[Sub-Capítulo Cod]])</f>
        <v>020102</v>
      </c>
      <c r="F28" t="str">
        <f t="shared" si="2"/>
        <v>02</v>
      </c>
      <c r="G28" s="21" t="s">
        <v>219</v>
      </c>
      <c r="H28" s="23" t="str">
        <f t="shared" si="3"/>
        <v>GABINETE DE LA POLITICA SOCIAL</v>
      </c>
      <c r="I28" s="23" t="str">
        <f>CONCATENATE(Tabla32[[#This Row],[Capítulo Cod]],Tabla32[[#This Row],[Sub-Capítulo Cod]],Tabla32[[#This Row],[UE Cod]])</f>
        <v>0201020016</v>
      </c>
      <c r="J28" t="str">
        <f t="shared" si="4"/>
        <v>0016</v>
      </c>
      <c r="K28" s="22" t="s">
        <v>230</v>
      </c>
      <c r="L28" s="23" t="str">
        <f t="shared" si="5"/>
        <v>DIRECCION GENERAL DE DESARROLLO FRONTERIZO</v>
      </c>
    </row>
    <row r="29" spans="2:12" x14ac:dyDescent="0.25">
      <c r="B29" t="str">
        <f t="shared" si="0"/>
        <v>0201</v>
      </c>
      <c r="C29" s="20" t="s">
        <v>215</v>
      </c>
      <c r="D29" s="23" t="str">
        <f t="shared" si="1"/>
        <v>PRESIDENCIA DE LA REPUBLICA</v>
      </c>
      <c r="E29" s="23" t="str">
        <f>CONCATENATE(Tabla32[[#This Row],[Capítulo Cod]],Tabla32[[#This Row],[Sub-Capítulo Cod]])</f>
        <v>020104</v>
      </c>
      <c r="F29" t="str">
        <f t="shared" si="2"/>
        <v>04</v>
      </c>
      <c r="G29" s="21" t="s">
        <v>224</v>
      </c>
      <c r="H29" s="23" t="str">
        <f t="shared" si="3"/>
        <v>CONTRALORIA GENERAL DE LA REPUBLICA</v>
      </c>
      <c r="I29" s="23" t="str">
        <f>CONCATENATE(Tabla32[[#This Row],[Capítulo Cod]],Tabla32[[#This Row],[Sub-Capítulo Cod]],Tabla32[[#This Row],[UE Cod]])</f>
        <v>0201040001</v>
      </c>
      <c r="J29" t="str">
        <f t="shared" si="4"/>
        <v>0001</v>
      </c>
      <c r="K29" s="22" t="s">
        <v>225</v>
      </c>
      <c r="L29" s="23" t="str">
        <f t="shared" si="5"/>
        <v>CONTRALORIA GENERAL DE LA REPUBLICA</v>
      </c>
    </row>
    <row r="30" spans="2:12" x14ac:dyDescent="0.25">
      <c r="B30" t="str">
        <f t="shared" si="0"/>
        <v>0201</v>
      </c>
      <c r="C30" s="20" t="s">
        <v>215</v>
      </c>
      <c r="D30" s="23" t="str">
        <f t="shared" si="1"/>
        <v>PRESIDENCIA DE LA REPUBLICA</v>
      </c>
      <c r="E30" s="23" t="str">
        <f>CONCATENATE(Tabla32[[#This Row],[Capítulo Cod]],Tabla32[[#This Row],[Sub-Capítulo Cod]])</f>
        <v>020105</v>
      </c>
      <c r="F30" t="str">
        <f t="shared" si="2"/>
        <v>05</v>
      </c>
      <c r="G30" s="21" t="s">
        <v>222</v>
      </c>
      <c r="H30" s="23" t="str">
        <f t="shared" si="3"/>
        <v>OFICINA DE INGENIEROS SUPERVISORES DE OBRAS DEL ESTADO</v>
      </c>
      <c r="I30" s="23" t="str">
        <f>CONCATENATE(Tabla32[[#This Row],[Capítulo Cod]],Tabla32[[#This Row],[Sub-Capítulo Cod]],Tabla32[[#This Row],[UE Cod]])</f>
        <v>0201050001</v>
      </c>
      <c r="J30" t="str">
        <f t="shared" si="4"/>
        <v>0001</v>
      </c>
      <c r="K30" s="22" t="s">
        <v>223</v>
      </c>
      <c r="L30" s="23" t="str">
        <f t="shared" si="5"/>
        <v>OFICINA DE INGENIEROS SUPERVISORA DE OBRAS DEL ESTADO</v>
      </c>
    </row>
    <row r="31" spans="2:12" x14ac:dyDescent="0.25">
      <c r="B31" t="str">
        <f t="shared" si="0"/>
        <v>0201</v>
      </c>
      <c r="C31" s="20" t="s">
        <v>215</v>
      </c>
      <c r="D31" s="23" t="str">
        <f t="shared" si="1"/>
        <v>PRESIDENCIA DE LA REPUBLICA</v>
      </c>
      <c r="E31" s="23" t="str">
        <f>CONCATENATE(Tabla32[[#This Row],[Capítulo Cod]],Tabla32[[#This Row],[Sub-Capítulo Cod]])</f>
        <v>020106</v>
      </c>
      <c r="F31" t="str">
        <f t="shared" si="2"/>
        <v>06</v>
      </c>
      <c r="G31" s="21" t="s">
        <v>217</v>
      </c>
      <c r="H31" s="23" t="str">
        <f t="shared" si="3"/>
        <v>MINISTERIO DE LA PRESIDENCIA</v>
      </c>
      <c r="I31" s="23" t="str">
        <f>CONCATENATE(Tabla32[[#This Row],[Capítulo Cod]],Tabla32[[#This Row],[Sub-Capítulo Cod]],Tabla32[[#This Row],[UE Cod]])</f>
        <v>0201060001</v>
      </c>
      <c r="J31" t="str">
        <f t="shared" si="4"/>
        <v>0001</v>
      </c>
      <c r="K31" s="22" t="s">
        <v>218</v>
      </c>
      <c r="L31" s="23" t="str">
        <f t="shared" si="5"/>
        <v>MINISTERIO DE LA PRESIDENCIA</v>
      </c>
    </row>
    <row r="32" spans="2:12" x14ac:dyDescent="0.25">
      <c r="B32" t="str">
        <f t="shared" si="0"/>
        <v>0201</v>
      </c>
      <c r="C32" s="20" t="s">
        <v>215</v>
      </c>
      <c r="D32" s="23" t="str">
        <f t="shared" si="1"/>
        <v>PRESIDENCIA DE LA REPUBLICA</v>
      </c>
      <c r="E32" s="23" t="str">
        <f>CONCATENATE(Tabla32[[#This Row],[Capítulo Cod]],Tabla32[[#This Row],[Sub-Capítulo Cod]])</f>
        <v>020106</v>
      </c>
      <c r="F32" t="str">
        <f t="shared" si="2"/>
        <v>06</v>
      </c>
      <c r="G32" s="21" t="s">
        <v>217</v>
      </c>
      <c r="H32" s="23" t="str">
        <f t="shared" si="3"/>
        <v>MINISTERIO DE LA PRESIDENCIA</v>
      </c>
      <c r="I32" s="23" t="str">
        <f>CONCATENATE(Tabla32[[#This Row],[Capítulo Cod]],Tabla32[[#This Row],[Sub-Capítulo Cod]],Tabla32[[#This Row],[UE Cod]])</f>
        <v>0201060002</v>
      </c>
      <c r="J32" t="str">
        <f t="shared" si="4"/>
        <v>0002</v>
      </c>
      <c r="K32" s="22" t="s">
        <v>235</v>
      </c>
      <c r="L32" s="23" t="str">
        <f t="shared" si="5"/>
        <v>DIRECCION GENERAL  DE COMUNICACION</v>
      </c>
    </row>
    <row r="33" spans="2:12" x14ac:dyDescent="0.25">
      <c r="B33" t="str">
        <f t="shared" si="0"/>
        <v>0201</v>
      </c>
      <c r="C33" s="20" t="s">
        <v>215</v>
      </c>
      <c r="D33" s="23" t="str">
        <f t="shared" si="1"/>
        <v>PRESIDENCIA DE LA REPUBLICA</v>
      </c>
      <c r="E33" s="23" t="str">
        <f>CONCATENATE(Tabla32[[#This Row],[Capítulo Cod]],Tabla32[[#This Row],[Sub-Capítulo Cod]])</f>
        <v>020106</v>
      </c>
      <c r="F33" t="str">
        <f t="shared" si="2"/>
        <v>06</v>
      </c>
      <c r="G33" s="21" t="s">
        <v>217</v>
      </c>
      <c r="H33" s="23" t="str">
        <f t="shared" si="3"/>
        <v>MINISTERIO DE LA PRESIDENCIA</v>
      </c>
      <c r="I33" s="23" t="str">
        <f>CONCATENATE(Tabla32[[#This Row],[Capítulo Cod]],Tabla32[[#This Row],[Sub-Capítulo Cod]],Tabla32[[#This Row],[UE Cod]])</f>
        <v>0201060003</v>
      </c>
      <c r="J33" t="str">
        <f>(MID(K33,1,4))</f>
        <v>0003</v>
      </c>
      <c r="K33" s="22" t="s">
        <v>783</v>
      </c>
      <c r="L33" s="23" t="str">
        <f>REPLACE(K33,1,7,"")</f>
        <v>DIRECCION DE LA INFORMACION ANALISIS Y PROGRAMACION ESTRATEGICA</v>
      </c>
    </row>
    <row r="34" spans="2:12" x14ac:dyDescent="0.25">
      <c r="B34" t="str">
        <f t="shared" si="0"/>
        <v>0201</v>
      </c>
      <c r="C34" s="20" t="s">
        <v>215</v>
      </c>
      <c r="D34" s="23" t="str">
        <f t="shared" si="1"/>
        <v>PRESIDENCIA DE LA REPUBLICA</v>
      </c>
      <c r="E34" s="23" t="str">
        <f>CONCATENATE(Tabla32[[#This Row],[Capítulo Cod]],Tabla32[[#This Row],[Sub-Capítulo Cod]])</f>
        <v>020106</v>
      </c>
      <c r="F34" t="str">
        <f t="shared" si="2"/>
        <v>06</v>
      </c>
      <c r="G34" s="21" t="s">
        <v>217</v>
      </c>
      <c r="H34" s="23" t="str">
        <f t="shared" si="3"/>
        <v>MINISTERIO DE LA PRESIDENCIA</v>
      </c>
      <c r="I34" s="23" t="str">
        <f>CONCATENATE(Tabla32[[#This Row],[Capítulo Cod]],Tabla32[[#This Row],[Sub-Capítulo Cod]],Tabla32[[#This Row],[UE Cod]])</f>
        <v>0201060004</v>
      </c>
      <c r="J34" t="str">
        <f t="shared" si="4"/>
        <v>0004</v>
      </c>
      <c r="K34" s="22" t="s">
        <v>227</v>
      </c>
      <c r="L34" s="23" t="str">
        <f t="shared" si="5"/>
        <v>SERVICIO INTEGRAL DE EMERGENCIAS</v>
      </c>
    </row>
    <row r="35" spans="2:12" x14ac:dyDescent="0.25">
      <c r="B35" t="str">
        <f t="shared" si="0"/>
        <v>0201</v>
      </c>
      <c r="C35" s="20" t="s">
        <v>215</v>
      </c>
      <c r="D35" s="23" t="str">
        <f t="shared" si="1"/>
        <v>PRESIDENCIA DE LA REPUBLICA</v>
      </c>
      <c r="E35" s="23" t="str">
        <f>CONCATENATE(Tabla32[[#This Row],[Capítulo Cod]],Tabla32[[#This Row],[Sub-Capítulo Cod]])</f>
        <v>020106</v>
      </c>
      <c r="F35" t="str">
        <f t="shared" si="2"/>
        <v>06</v>
      </c>
      <c r="G35" s="21" t="s">
        <v>217</v>
      </c>
      <c r="H35" s="23" t="str">
        <f t="shared" si="3"/>
        <v>MINISTERIO DE LA PRESIDENCIA</v>
      </c>
      <c r="I35" s="23" t="str">
        <f>CONCATENATE(Tabla32[[#This Row],[Capítulo Cod]],Tabla32[[#This Row],[Sub-Capítulo Cod]],Tabla32[[#This Row],[UE Cod]])</f>
        <v>0201060006</v>
      </c>
      <c r="J35" t="str">
        <f t="shared" si="4"/>
        <v>0006</v>
      </c>
      <c r="K35" s="22" t="s">
        <v>245</v>
      </c>
      <c r="L35" s="23" t="str">
        <f t="shared" si="5"/>
        <v>CENTRO DE OPERACIONES DE EMERGENCIAS (COE)</v>
      </c>
    </row>
    <row r="36" spans="2:12" x14ac:dyDescent="0.25">
      <c r="B36" t="str">
        <f t="shared" si="0"/>
        <v>0201</v>
      </c>
      <c r="C36" s="20" t="s">
        <v>215</v>
      </c>
      <c r="D36" s="23" t="str">
        <f t="shared" si="1"/>
        <v>PRESIDENCIA DE LA REPUBLICA</v>
      </c>
      <c r="E36" s="23" t="str">
        <f>CONCATENATE(Tabla32[[#This Row],[Capítulo Cod]],Tabla32[[#This Row],[Sub-Capítulo Cod]])</f>
        <v>020106</v>
      </c>
      <c r="F36" t="str">
        <f t="shared" si="2"/>
        <v>06</v>
      </c>
      <c r="G36" s="21" t="s">
        <v>217</v>
      </c>
      <c r="H36" s="23" t="str">
        <f t="shared" si="3"/>
        <v>MINISTERIO DE LA PRESIDENCIA</v>
      </c>
      <c r="I36" s="23" t="str">
        <f>CONCATENATE(Tabla32[[#This Row],[Capítulo Cod]],Tabla32[[#This Row],[Sub-Capítulo Cod]],Tabla32[[#This Row],[UE Cod]])</f>
        <v>0201060007</v>
      </c>
      <c r="J36" t="str">
        <f t="shared" si="4"/>
        <v>0007</v>
      </c>
      <c r="K36" s="22" t="s">
        <v>236</v>
      </c>
      <c r="L36" s="23" t="str">
        <f t="shared" si="5"/>
        <v>OFICINA PRESIDENCIAL DE TECNOLOGIA DE LA INFORMACION Y COMUNICACION</v>
      </c>
    </row>
    <row r="37" spans="2:12" x14ac:dyDescent="0.25">
      <c r="B37" t="str">
        <f t="shared" si="0"/>
        <v>0201</v>
      </c>
      <c r="C37" s="20" t="s">
        <v>215</v>
      </c>
      <c r="D37" s="23" t="str">
        <f t="shared" si="1"/>
        <v>PRESIDENCIA DE LA REPUBLICA</v>
      </c>
      <c r="E37" s="23" t="str">
        <f>CONCATENATE(Tabla32[[#This Row],[Capítulo Cod]],Tabla32[[#This Row],[Sub-Capítulo Cod]])</f>
        <v>020106</v>
      </c>
      <c r="F37" t="str">
        <f t="shared" si="2"/>
        <v>06</v>
      </c>
      <c r="G37" s="21" t="s">
        <v>217</v>
      </c>
      <c r="H37" s="23" t="str">
        <f t="shared" si="3"/>
        <v>MINISTERIO DE LA PRESIDENCIA</v>
      </c>
      <c r="I37" s="23" t="str">
        <f>CONCATENATE(Tabla32[[#This Row],[Capítulo Cod]],Tabla32[[#This Row],[Sub-Capítulo Cod]],Tabla32[[#This Row],[UE Cod]])</f>
        <v>0201060008</v>
      </c>
      <c r="J37" t="str">
        <f t="shared" si="4"/>
        <v>0008</v>
      </c>
      <c r="K37" s="22" t="s">
        <v>239</v>
      </c>
      <c r="L37" s="23" t="str">
        <f t="shared" si="5"/>
        <v>DIRECCION GENERAL DE ETICA E INTEGRIDAD GUBERNAMENTAL</v>
      </c>
    </row>
    <row r="38" spans="2:12" x14ac:dyDescent="0.25">
      <c r="B38" t="str">
        <f t="shared" si="0"/>
        <v>0201</v>
      </c>
      <c r="C38" s="20" t="s">
        <v>215</v>
      </c>
      <c r="D38" s="23" t="str">
        <f t="shared" si="1"/>
        <v>PRESIDENCIA DE LA REPUBLICA</v>
      </c>
      <c r="E38" s="23" t="e">
        <f>CONCATENATE([1]!Tabla3[[#This Row],[Capítulo Cod]],[1]!Tabla3[[#This Row],[Sub-Capítulo Cod]])</f>
        <v>#REF!</v>
      </c>
      <c r="F38" t="str">
        <f t="shared" si="2"/>
        <v>06</v>
      </c>
      <c r="G38" s="21" t="s">
        <v>217</v>
      </c>
      <c r="H38" s="23" t="str">
        <f t="shared" si="3"/>
        <v>MINISTERIO DE LA PRESIDENCIA</v>
      </c>
      <c r="I38" s="43" t="e">
        <f>CONCATENATE([1]!Tabla3[[#This Row],[Capítulo Cod]],[1]!Tabla3[[#This Row],[Sub-Capítulo Cod]],[1]!Tabla3[[#This Row],[UE Cod]])</f>
        <v>#REF!</v>
      </c>
      <c r="J38" t="str">
        <f>(MID(K38,1,4))</f>
        <v>0009</v>
      </c>
      <c r="K38" s="22" t="s">
        <v>817</v>
      </c>
      <c r="L38" s="43" t="str">
        <f>REPLACE(K38,1,7,"")</f>
        <v>DIRECCIÓN GENERAL DE PROGRAMAS ESPECIALES DE LA PRESIDENCIA</v>
      </c>
    </row>
    <row r="39" spans="2:12" x14ac:dyDescent="0.25">
      <c r="B39" t="str">
        <f t="shared" si="0"/>
        <v>0202</v>
      </c>
      <c r="C39" s="20" t="s">
        <v>247</v>
      </c>
      <c r="D39" s="23" t="str">
        <f t="shared" si="1"/>
        <v>MINISTERIO DE  INTERIOR Y POLICIA</v>
      </c>
      <c r="E39" s="23" t="str">
        <f>CONCATENATE(Tabla32[[#This Row],[Capítulo Cod]],Tabla32[[#This Row],[Sub-Capítulo Cod]])</f>
        <v>020201</v>
      </c>
      <c r="F39" t="str">
        <f t="shared" si="2"/>
        <v>01</v>
      </c>
      <c r="G39" s="21" t="s">
        <v>250</v>
      </c>
      <c r="H39" s="23" t="str">
        <f t="shared" si="3"/>
        <v>MINISTERIO DE INTERIOR Y POLICIA</v>
      </c>
      <c r="I39" s="23" t="str">
        <f>CONCATENATE(Tabla32[[#This Row],[Capítulo Cod]],Tabla32[[#This Row],[Sub-Capítulo Cod]],Tabla32[[#This Row],[UE Cod]])</f>
        <v>0202010001</v>
      </c>
      <c r="J39" t="str">
        <f t="shared" si="4"/>
        <v>0001</v>
      </c>
      <c r="K39" s="22" t="s">
        <v>251</v>
      </c>
      <c r="L39" s="23" t="str">
        <f t="shared" si="5"/>
        <v>MINISTERIO DE INTERIOR Y POLICIA</v>
      </c>
    </row>
    <row r="40" spans="2:12" x14ac:dyDescent="0.25">
      <c r="B40" t="str">
        <f t="shared" si="0"/>
        <v>0202</v>
      </c>
      <c r="C40" s="20" t="s">
        <v>247</v>
      </c>
      <c r="D40" s="23" t="str">
        <f t="shared" si="1"/>
        <v>MINISTERIO DE  INTERIOR Y POLICIA</v>
      </c>
      <c r="E40" s="23" t="str">
        <f>CONCATENATE(Tabla32[[#This Row],[Capítulo Cod]],Tabla32[[#This Row],[Sub-Capítulo Cod]])</f>
        <v>020201</v>
      </c>
      <c r="F40" t="str">
        <f t="shared" si="2"/>
        <v>01</v>
      </c>
      <c r="G40" s="21" t="s">
        <v>250</v>
      </c>
      <c r="H40" s="23" t="str">
        <f t="shared" si="3"/>
        <v>MINISTERIO DE INTERIOR Y POLICIA</v>
      </c>
      <c r="I40" s="23" t="str">
        <f>CONCATENATE(Tabla32[[#This Row],[Capítulo Cod]],Tabla32[[#This Row],[Sub-Capítulo Cod]],Tabla32[[#This Row],[UE Cod]])</f>
        <v>0202010002</v>
      </c>
      <c r="J40" t="str">
        <f t="shared" si="4"/>
        <v>0002</v>
      </c>
      <c r="K40" s="22" t="s">
        <v>260</v>
      </c>
      <c r="L40" s="23" t="str">
        <f t="shared" si="5"/>
        <v>DIRECCIÓN GENERAL DE MIGRACIÓN</v>
      </c>
    </row>
    <row r="41" spans="2:12" x14ac:dyDescent="0.25">
      <c r="B41" t="str">
        <f t="shared" si="0"/>
        <v>0202</v>
      </c>
      <c r="C41" s="20" t="s">
        <v>247</v>
      </c>
      <c r="D41" s="23" t="str">
        <f t="shared" si="1"/>
        <v>MINISTERIO DE  INTERIOR Y POLICIA</v>
      </c>
      <c r="E41" s="23" t="str">
        <f>CONCATENATE(Tabla32[[#This Row],[Capítulo Cod]],Tabla32[[#This Row],[Sub-Capítulo Cod]])</f>
        <v>020201</v>
      </c>
      <c r="F41" t="str">
        <f t="shared" si="2"/>
        <v>01</v>
      </c>
      <c r="G41" s="21" t="s">
        <v>250</v>
      </c>
      <c r="H41" s="23" t="str">
        <f t="shared" si="3"/>
        <v>MINISTERIO DE INTERIOR Y POLICIA</v>
      </c>
      <c r="I41" s="23" t="str">
        <f>CONCATENATE(Tabla32[[#This Row],[Capítulo Cod]],Tabla32[[#This Row],[Sub-Capítulo Cod]],Tabla32[[#This Row],[UE Cod]])</f>
        <v>0202010003</v>
      </c>
      <c r="J41" t="str">
        <f t="shared" si="4"/>
        <v>0003</v>
      </c>
      <c r="K41" s="22" t="s">
        <v>252</v>
      </c>
      <c r="L41" s="23" t="str">
        <f t="shared" si="5"/>
        <v>INSTITUTO NACIONAL DE MIGRACION</v>
      </c>
    </row>
    <row r="42" spans="2:12" x14ac:dyDescent="0.25">
      <c r="B42" t="str">
        <f t="shared" si="0"/>
        <v>0202</v>
      </c>
      <c r="C42" s="20" t="s">
        <v>247</v>
      </c>
      <c r="D42" s="23" t="str">
        <f t="shared" si="1"/>
        <v>MINISTERIO DE  INTERIOR Y POLICIA</v>
      </c>
      <c r="E42" s="23" t="str">
        <f>CONCATENATE(Tabla32[[#This Row],[Capítulo Cod]],Tabla32[[#This Row],[Sub-Capítulo Cod]])</f>
        <v>020201</v>
      </c>
      <c r="F42" t="str">
        <f t="shared" si="2"/>
        <v>01</v>
      </c>
      <c r="G42" s="21" t="s">
        <v>250</v>
      </c>
      <c r="H42" s="23" t="str">
        <f t="shared" si="3"/>
        <v>MINISTERIO DE INTERIOR Y POLICIA</v>
      </c>
      <c r="I42" s="23" t="str">
        <f>CONCATENATE(Tabla32[[#This Row],[Capítulo Cod]],Tabla32[[#This Row],[Sub-Capítulo Cod]],Tabla32[[#This Row],[UE Cod]])</f>
        <v>0202010004</v>
      </c>
      <c r="J42" t="str">
        <f t="shared" si="4"/>
        <v>0004</v>
      </c>
      <c r="K42" s="22" t="s">
        <v>794</v>
      </c>
      <c r="L42" s="23" t="str">
        <f t="shared" si="5"/>
        <v>CUERPO DE BOMBEROS DE SANTO DOMINGO, DISTRITO NACIONAL</v>
      </c>
    </row>
    <row r="43" spans="2:12" x14ac:dyDescent="0.25">
      <c r="B43" t="str">
        <f t="shared" si="0"/>
        <v>0202</v>
      </c>
      <c r="C43" s="20" t="s">
        <v>247</v>
      </c>
      <c r="D43" s="23" t="str">
        <f t="shared" si="1"/>
        <v>MINISTERIO DE  INTERIOR Y POLICIA</v>
      </c>
      <c r="E43" s="23" t="str">
        <f>CONCATENATE(Tabla32[[#This Row],[Capítulo Cod]],Tabla32[[#This Row],[Sub-Capítulo Cod]])</f>
        <v>020201</v>
      </c>
      <c r="F43" t="str">
        <f t="shared" si="2"/>
        <v>01</v>
      </c>
      <c r="G43" s="21" t="s">
        <v>250</v>
      </c>
      <c r="H43" s="23" t="str">
        <f t="shared" si="3"/>
        <v>MINISTERIO DE INTERIOR Y POLICIA</v>
      </c>
      <c r="I43" s="23" t="str">
        <f>CONCATENATE(Tabla32[[#This Row],[Capítulo Cod]],Tabla32[[#This Row],[Sub-Capítulo Cod]],Tabla32[[#This Row],[UE Cod]])</f>
        <v>0202010005</v>
      </c>
      <c r="J43" t="str">
        <f t="shared" si="4"/>
        <v>0005</v>
      </c>
      <c r="K43" s="22" t="s">
        <v>795</v>
      </c>
      <c r="L43" s="23" t="str">
        <f t="shared" si="5"/>
        <v>CUERPO DE BOMBEROS SANTO DOMINGO NORTE</v>
      </c>
    </row>
    <row r="44" spans="2:12" x14ac:dyDescent="0.25">
      <c r="B44" t="str">
        <f t="shared" si="0"/>
        <v>0202</v>
      </c>
      <c r="C44" s="20" t="s">
        <v>247</v>
      </c>
      <c r="D44" s="23" t="str">
        <f t="shared" si="1"/>
        <v>MINISTERIO DE  INTERIOR Y POLICIA</v>
      </c>
      <c r="E44" s="23" t="str">
        <f>CONCATENATE(Tabla32[[#This Row],[Capítulo Cod]],Tabla32[[#This Row],[Sub-Capítulo Cod]])</f>
        <v>020201</v>
      </c>
      <c r="F44" t="str">
        <f t="shared" si="2"/>
        <v>01</v>
      </c>
      <c r="G44" s="21" t="s">
        <v>250</v>
      </c>
      <c r="H44" s="23" t="str">
        <f t="shared" si="3"/>
        <v>MINISTERIO DE INTERIOR Y POLICIA</v>
      </c>
      <c r="I44" s="23" t="str">
        <f>CONCATENATE(Tabla32[[#This Row],[Capítulo Cod]],Tabla32[[#This Row],[Sub-Capítulo Cod]],Tabla32[[#This Row],[UE Cod]])</f>
        <v>0202010006</v>
      </c>
      <c r="J44" t="str">
        <f t="shared" si="4"/>
        <v>0006</v>
      </c>
      <c r="K44" s="22" t="s">
        <v>796</v>
      </c>
      <c r="L44" s="23" t="str">
        <f t="shared" si="5"/>
        <v>CUERPO DE BOMBEROS SANTO DOMINGO ESTE</v>
      </c>
    </row>
    <row r="45" spans="2:12" x14ac:dyDescent="0.25">
      <c r="B45" t="str">
        <f t="shared" si="0"/>
        <v>0202</v>
      </c>
      <c r="C45" s="20" t="s">
        <v>247</v>
      </c>
      <c r="D45" s="23" t="str">
        <f t="shared" si="1"/>
        <v>MINISTERIO DE  INTERIOR Y POLICIA</v>
      </c>
      <c r="E45" s="23" t="str">
        <f>CONCATENATE(Tabla32[[#This Row],[Capítulo Cod]],Tabla32[[#This Row],[Sub-Capítulo Cod]])</f>
        <v>020201</v>
      </c>
      <c r="F45" t="str">
        <f t="shared" si="2"/>
        <v>01</v>
      </c>
      <c r="G45" s="21" t="s">
        <v>250</v>
      </c>
      <c r="H45" s="23" t="str">
        <f t="shared" si="3"/>
        <v>MINISTERIO DE INTERIOR Y POLICIA</v>
      </c>
      <c r="I45" s="23" t="str">
        <f>CONCATENATE(Tabla32[[#This Row],[Capítulo Cod]],Tabla32[[#This Row],[Sub-Capítulo Cod]],Tabla32[[#This Row],[UE Cod]])</f>
        <v>0202010007</v>
      </c>
      <c r="J45" t="str">
        <f t="shared" si="4"/>
        <v>0007</v>
      </c>
      <c r="K45" s="22" t="s">
        <v>797</v>
      </c>
      <c r="L45" s="23" t="str">
        <f t="shared" si="5"/>
        <v>CUERPO DE BOMBEROS DE SANTO DOMINGO DE BOCA CHICA</v>
      </c>
    </row>
    <row r="46" spans="2:12" x14ac:dyDescent="0.25">
      <c r="B46" t="str">
        <f t="shared" si="0"/>
        <v>0202</v>
      </c>
      <c r="C46" s="20" t="s">
        <v>247</v>
      </c>
      <c r="D46" s="23" t="str">
        <f t="shared" si="1"/>
        <v>MINISTERIO DE  INTERIOR Y POLICIA</v>
      </c>
      <c r="E46" s="23" t="str">
        <f>CONCATENATE(Tabla32[[#This Row],[Capítulo Cod]],Tabla32[[#This Row],[Sub-Capítulo Cod]])</f>
        <v>020201</v>
      </c>
      <c r="F46" t="str">
        <f t="shared" si="2"/>
        <v>01</v>
      </c>
      <c r="G46" s="21" t="s">
        <v>250</v>
      </c>
      <c r="H46" s="23" t="str">
        <f t="shared" si="3"/>
        <v>MINISTERIO DE INTERIOR Y POLICIA</v>
      </c>
      <c r="I46" s="23" t="str">
        <f>CONCATENATE(Tabla32[[#This Row],[Capítulo Cod]],Tabla32[[#This Row],[Sub-Capítulo Cod]],Tabla32[[#This Row],[UE Cod]])</f>
        <v>0202010008</v>
      </c>
      <c r="J46" t="str">
        <f t="shared" si="4"/>
        <v>0008</v>
      </c>
      <c r="K46" s="22" t="s">
        <v>259</v>
      </c>
      <c r="L46" s="23" t="str">
        <f t="shared" si="5"/>
        <v>CUERPO DE BOMBEROS DE SANTO DOMINGO DE LOS ALCARRIZOS</v>
      </c>
    </row>
    <row r="47" spans="2:12" x14ac:dyDescent="0.25">
      <c r="B47" t="str">
        <f t="shared" si="0"/>
        <v>0202</v>
      </c>
      <c r="C47" s="20" t="s">
        <v>247</v>
      </c>
      <c r="D47" s="23" t="str">
        <f t="shared" si="1"/>
        <v>MINISTERIO DE  INTERIOR Y POLICIA</v>
      </c>
      <c r="E47" s="23" t="str">
        <f>CONCATENATE(Tabla32[[#This Row],[Capítulo Cod]],Tabla32[[#This Row],[Sub-Capítulo Cod]])</f>
        <v>020201</v>
      </c>
      <c r="F47" t="str">
        <f t="shared" si="2"/>
        <v>01</v>
      </c>
      <c r="G47" s="21" t="s">
        <v>250</v>
      </c>
      <c r="H47" s="23" t="str">
        <f t="shared" si="3"/>
        <v>MINISTERIO DE INTERIOR Y POLICIA</v>
      </c>
      <c r="I47" s="23" t="str">
        <f>CONCATENATE(Tabla32[[#This Row],[Capítulo Cod]],Tabla32[[#This Row],[Sub-Capítulo Cod]],Tabla32[[#This Row],[UE Cod]])</f>
        <v>0202010009</v>
      </c>
      <c r="J47" t="str">
        <f t="shared" si="4"/>
        <v>0009</v>
      </c>
      <c r="K47" s="22" t="s">
        <v>798</v>
      </c>
      <c r="L47" s="23" t="str">
        <f t="shared" si="5"/>
        <v>CUERPO DE BOMBEROS DE SANTO DOMINGO DE PEDRO BRAND</v>
      </c>
    </row>
    <row r="48" spans="2:12" x14ac:dyDescent="0.25">
      <c r="B48" t="str">
        <f t="shared" si="0"/>
        <v>0202</v>
      </c>
      <c r="C48" s="20" t="s">
        <v>247</v>
      </c>
      <c r="D48" s="23" t="str">
        <f t="shared" si="1"/>
        <v>MINISTERIO DE  INTERIOR Y POLICIA</v>
      </c>
      <c r="E48" s="23" t="str">
        <f>CONCATENATE(Tabla32[[#This Row],[Capítulo Cod]],Tabla32[[#This Row],[Sub-Capítulo Cod]])</f>
        <v>020201</v>
      </c>
      <c r="F48" t="str">
        <f t="shared" si="2"/>
        <v>01</v>
      </c>
      <c r="G48" s="21" t="s">
        <v>250</v>
      </c>
      <c r="H48" s="23" t="str">
        <f t="shared" si="3"/>
        <v>MINISTERIO DE INTERIOR Y POLICIA</v>
      </c>
      <c r="I48" s="23" t="str">
        <f>CONCATENATE(Tabla32[[#This Row],[Capítulo Cod]],Tabla32[[#This Row],[Sub-Capítulo Cod]],Tabla32[[#This Row],[UE Cod]])</f>
        <v>0202010010</v>
      </c>
      <c r="J48" t="str">
        <f t="shared" si="4"/>
        <v>0010</v>
      </c>
      <c r="K48" s="22" t="s">
        <v>799</v>
      </c>
      <c r="L48" s="23" t="str">
        <f t="shared" si="5"/>
        <v>CUERPO DE BOMBEROS DE SANTO DOMINGO OESTE</v>
      </c>
    </row>
    <row r="49" spans="2:12" x14ac:dyDescent="0.25">
      <c r="B49" t="str">
        <f t="shared" si="0"/>
        <v>0202</v>
      </c>
      <c r="C49" s="20" t="s">
        <v>247</v>
      </c>
      <c r="D49" s="23" t="str">
        <f t="shared" si="1"/>
        <v>MINISTERIO DE  INTERIOR Y POLICIA</v>
      </c>
      <c r="E49" s="23" t="str">
        <f>CONCATENATE(Tabla32[[#This Row],[Capítulo Cod]],Tabla32[[#This Row],[Sub-Capítulo Cod]])</f>
        <v>020202</v>
      </c>
      <c r="F49" t="str">
        <f t="shared" si="2"/>
        <v>02</v>
      </c>
      <c r="G49" s="21" t="s">
        <v>248</v>
      </c>
      <c r="H49" s="23" t="str">
        <f t="shared" si="3"/>
        <v>POLICIA NACIONAL</v>
      </c>
      <c r="I49" s="23" t="str">
        <f>CONCATENATE(Tabla32[[#This Row],[Capítulo Cod]],Tabla32[[#This Row],[Sub-Capítulo Cod]],Tabla32[[#This Row],[UE Cod]])</f>
        <v>0202020001</v>
      </c>
      <c r="J49" t="str">
        <f t="shared" si="4"/>
        <v>0001</v>
      </c>
      <c r="K49" s="22" t="s">
        <v>257</v>
      </c>
      <c r="L49" s="23" t="str">
        <f t="shared" si="5"/>
        <v>POLICIA NACIONAL</v>
      </c>
    </row>
    <row r="50" spans="2:12" x14ac:dyDescent="0.25">
      <c r="B50" t="str">
        <f t="shared" si="0"/>
        <v>0202</v>
      </c>
      <c r="C50" s="20" t="s">
        <v>247</v>
      </c>
      <c r="D50" s="23" t="str">
        <f t="shared" si="1"/>
        <v>MINISTERIO DE  INTERIOR Y POLICIA</v>
      </c>
      <c r="E50" s="23" t="str">
        <f>CONCATENATE(Tabla32[[#This Row],[Capítulo Cod]],Tabla32[[#This Row],[Sub-Capítulo Cod]])</f>
        <v>020202</v>
      </c>
      <c r="F50" t="str">
        <f t="shared" si="2"/>
        <v>02</v>
      </c>
      <c r="G50" s="21" t="s">
        <v>248</v>
      </c>
      <c r="H50" s="23" t="str">
        <f t="shared" si="3"/>
        <v>POLICIA NACIONAL</v>
      </c>
      <c r="I50" s="23" t="str">
        <f>CONCATENATE(Tabla32[[#This Row],[Capítulo Cod]],Tabla32[[#This Row],[Sub-Capítulo Cod]],Tabla32[[#This Row],[UE Cod]])</f>
        <v>0202020002</v>
      </c>
      <c r="J50" t="str">
        <f t="shared" si="4"/>
        <v>0002</v>
      </c>
      <c r="K50" s="22" t="s">
        <v>255</v>
      </c>
      <c r="L50" s="23" t="str">
        <f t="shared" si="5"/>
        <v>INSTITUTO POLICIAL DE EDUCACION</v>
      </c>
    </row>
    <row r="51" spans="2:12" x14ac:dyDescent="0.25">
      <c r="B51" t="str">
        <f t="shared" si="0"/>
        <v>0202</v>
      </c>
      <c r="C51" s="20" t="s">
        <v>247</v>
      </c>
      <c r="D51" s="23" t="str">
        <f t="shared" si="1"/>
        <v>MINISTERIO DE  INTERIOR Y POLICIA</v>
      </c>
      <c r="E51" s="23" t="str">
        <f>CONCATENATE(Tabla32[[#This Row],[Capítulo Cod]],Tabla32[[#This Row],[Sub-Capítulo Cod]])</f>
        <v>020202</v>
      </c>
      <c r="F51" t="str">
        <f t="shared" si="2"/>
        <v>02</v>
      </c>
      <c r="G51" s="21" t="s">
        <v>248</v>
      </c>
      <c r="H51" s="23" t="str">
        <f t="shared" si="3"/>
        <v>POLICIA NACIONAL</v>
      </c>
      <c r="I51" s="23" t="str">
        <f>CONCATENATE(Tabla32[[#This Row],[Capítulo Cod]],Tabla32[[#This Row],[Sub-Capítulo Cod]],Tabla32[[#This Row],[UE Cod]])</f>
        <v>0202020004</v>
      </c>
      <c r="J51" t="str">
        <f t="shared" si="4"/>
        <v>0004</v>
      </c>
      <c r="K51" s="22" t="s">
        <v>249</v>
      </c>
      <c r="L51" s="23" t="str">
        <f t="shared" si="5"/>
        <v>DIRECCION CENTRAL  DE  POLICIA DE TURISMO</v>
      </c>
    </row>
    <row r="52" spans="2:12" x14ac:dyDescent="0.25">
      <c r="B52" t="str">
        <f t="shared" si="0"/>
        <v>0202</v>
      </c>
      <c r="C52" s="20" t="s">
        <v>247</v>
      </c>
      <c r="D52" s="23" t="str">
        <f t="shared" si="1"/>
        <v>MINISTERIO DE  INTERIOR Y POLICIA</v>
      </c>
      <c r="E52" s="23" t="str">
        <f>CONCATENATE(Tabla32[[#This Row],[Capítulo Cod]],Tabla32[[#This Row],[Sub-Capítulo Cod]])</f>
        <v>020202</v>
      </c>
      <c r="F52" t="str">
        <f t="shared" si="2"/>
        <v>02</v>
      </c>
      <c r="G52" s="21" t="s">
        <v>248</v>
      </c>
      <c r="H52" s="23" t="str">
        <f t="shared" si="3"/>
        <v>POLICIA NACIONAL</v>
      </c>
      <c r="I52" s="23" t="str">
        <f>CONCATENATE(Tabla32[[#This Row],[Capítulo Cod]],Tabla32[[#This Row],[Sub-Capítulo Cod]],Tabla32[[#This Row],[UE Cod]])</f>
        <v>0202020005</v>
      </c>
      <c r="J52" t="str">
        <f t="shared" si="4"/>
        <v>0005</v>
      </c>
      <c r="K52" s="22" t="s">
        <v>254</v>
      </c>
      <c r="L52" s="23" t="str">
        <f t="shared" si="5"/>
        <v>DIRECCION GENERAL DE SEGURIDAD DE TRANSITO Y TRANSPORTE TERRESTRE (DIGESETT)</v>
      </c>
    </row>
    <row r="53" spans="2:12" x14ac:dyDescent="0.25">
      <c r="B53" t="str">
        <f t="shared" si="0"/>
        <v>0202</v>
      </c>
      <c r="C53" s="20" t="s">
        <v>247</v>
      </c>
      <c r="D53" s="23" t="str">
        <f t="shared" si="1"/>
        <v>MINISTERIO DE  INTERIOR Y POLICIA</v>
      </c>
      <c r="E53" s="23" t="str">
        <f>CONCATENATE(Tabla32[[#This Row],[Capítulo Cod]],Tabla32[[#This Row],[Sub-Capítulo Cod]])</f>
        <v>020202</v>
      </c>
      <c r="F53" t="str">
        <f t="shared" si="2"/>
        <v>02</v>
      </c>
      <c r="G53" s="21" t="s">
        <v>248</v>
      </c>
      <c r="H53" s="23" t="str">
        <f t="shared" si="3"/>
        <v>POLICIA NACIONAL</v>
      </c>
      <c r="I53" s="23" t="str">
        <f>CONCATENATE(Tabla32[[#This Row],[Capítulo Cod]],Tabla32[[#This Row],[Sub-Capítulo Cod]],Tabla32[[#This Row],[UE Cod]])</f>
        <v>0202020007</v>
      </c>
      <c r="J53" t="str">
        <f t="shared" si="4"/>
        <v>0007</v>
      </c>
      <c r="K53" s="22" t="s">
        <v>258</v>
      </c>
      <c r="L53" s="23" t="str">
        <f t="shared" si="5"/>
        <v>DIRECCION GENERAL DE LA RESERVA DE LA POLICIA NACIONAL</v>
      </c>
    </row>
    <row r="54" spans="2:12" x14ac:dyDescent="0.25">
      <c r="B54" t="str">
        <f t="shared" si="0"/>
        <v>0202</v>
      </c>
      <c r="C54" s="20" t="s">
        <v>247</v>
      </c>
      <c r="D54" s="23" t="str">
        <f t="shared" si="1"/>
        <v>MINISTERIO DE  INTERIOR Y POLICIA</v>
      </c>
      <c r="E54" s="23" t="str">
        <f>CONCATENATE(Tabla32[[#This Row],[Capítulo Cod]],Tabla32[[#This Row],[Sub-Capítulo Cod]])</f>
        <v>020202</v>
      </c>
      <c r="F54" t="str">
        <f t="shared" si="2"/>
        <v>02</v>
      </c>
      <c r="G54" s="21" t="s">
        <v>248</v>
      </c>
      <c r="H54" s="23" t="str">
        <f t="shared" si="3"/>
        <v>POLICIA NACIONAL</v>
      </c>
      <c r="I54" s="23" t="str">
        <f>CONCATENATE(Tabla32[[#This Row],[Capítulo Cod]],Tabla32[[#This Row],[Sub-Capítulo Cod]],Tabla32[[#This Row],[UE Cod]])</f>
        <v>0202020008</v>
      </c>
      <c r="J54" t="str">
        <f t="shared" si="4"/>
        <v>0008</v>
      </c>
      <c r="K54" s="22" t="s">
        <v>253</v>
      </c>
      <c r="L54" s="23" t="str">
        <f t="shared" si="5"/>
        <v>HOSPITAL GENERAL DOCENTE DE LA POLICIA NACIONAL</v>
      </c>
    </row>
    <row r="55" spans="2:12" x14ac:dyDescent="0.25">
      <c r="B55" t="str">
        <f t="shared" si="0"/>
        <v>0202</v>
      </c>
      <c r="C55" s="20" t="s">
        <v>247</v>
      </c>
      <c r="D55" s="23" t="str">
        <f t="shared" si="1"/>
        <v>MINISTERIO DE  INTERIOR Y POLICIA</v>
      </c>
      <c r="E55" s="23" t="str">
        <f>CONCATENATE(Tabla32[[#This Row],[Capítulo Cod]],Tabla32[[#This Row],[Sub-Capítulo Cod]])</f>
        <v>020202</v>
      </c>
      <c r="F55" t="str">
        <f t="shared" si="2"/>
        <v>02</v>
      </c>
      <c r="G55" s="21" t="s">
        <v>248</v>
      </c>
      <c r="H55" s="23" t="str">
        <f t="shared" si="3"/>
        <v>POLICIA NACIONAL</v>
      </c>
      <c r="I55" s="23" t="str">
        <f>CONCATENATE(Tabla32[[#This Row],[Capítulo Cod]],Tabla32[[#This Row],[Sub-Capítulo Cod]],Tabla32[[#This Row],[UE Cod]])</f>
        <v>0202020009</v>
      </c>
      <c r="J55" t="str">
        <f t="shared" si="4"/>
        <v>0009</v>
      </c>
      <c r="K55" s="22" t="s">
        <v>256</v>
      </c>
      <c r="L55" s="23" t="str">
        <f t="shared" si="5"/>
        <v>JUNTA DE RETIRO DE LA P.N</v>
      </c>
    </row>
    <row r="56" spans="2:12" x14ac:dyDescent="0.25">
      <c r="B56" t="str">
        <f t="shared" si="0"/>
        <v>0203</v>
      </c>
      <c r="C56" s="20" t="s">
        <v>261</v>
      </c>
      <c r="D56" s="23" t="str">
        <f t="shared" si="1"/>
        <v>MINISTERIO DE DEFENSA</v>
      </c>
      <c r="E56" s="23" t="str">
        <f>CONCATENATE(Tabla32[[#This Row],[Capítulo Cod]],Tabla32[[#This Row],[Sub-Capítulo Cod]])</f>
        <v>020301</v>
      </c>
      <c r="F56" t="str">
        <f t="shared" si="2"/>
        <v>01</v>
      </c>
      <c r="G56" s="21" t="s">
        <v>262</v>
      </c>
      <c r="H56" s="23" t="str">
        <f t="shared" si="3"/>
        <v>MINISTERIO DE DEFENSA</v>
      </c>
      <c r="I56" s="23" t="str">
        <f>CONCATENATE(Tabla32[[#This Row],[Capítulo Cod]],Tabla32[[#This Row],[Sub-Capítulo Cod]],Tabla32[[#This Row],[UE Cod]])</f>
        <v>0203010001</v>
      </c>
      <c r="J56" t="str">
        <f t="shared" si="4"/>
        <v>0001</v>
      </c>
      <c r="K56" s="22" t="s">
        <v>263</v>
      </c>
      <c r="L56" s="23" t="str">
        <f t="shared" si="5"/>
        <v>MINISTERIO DE DEFENSA</v>
      </c>
    </row>
    <row r="57" spans="2:12" x14ac:dyDescent="0.25">
      <c r="B57" t="str">
        <f t="shared" si="0"/>
        <v>0203</v>
      </c>
      <c r="C57" s="20" t="s">
        <v>261</v>
      </c>
      <c r="D57" s="23" t="str">
        <f t="shared" si="1"/>
        <v>MINISTERIO DE DEFENSA</v>
      </c>
      <c r="E57" s="23" t="str">
        <f>CONCATENATE(Tabla32[[#This Row],[Capítulo Cod]],Tabla32[[#This Row],[Sub-Capítulo Cod]])</f>
        <v>020301</v>
      </c>
      <c r="F57" t="str">
        <f t="shared" si="2"/>
        <v>01</v>
      </c>
      <c r="G57" s="21" t="s">
        <v>262</v>
      </c>
      <c r="H57" s="23" t="str">
        <f t="shared" si="3"/>
        <v>MINISTERIO DE DEFENSA</v>
      </c>
      <c r="I57" s="23" t="str">
        <f>CONCATENATE(Tabla32[[#This Row],[Capítulo Cod]],Tabla32[[#This Row],[Sub-Capítulo Cod]],Tabla32[[#This Row],[UE Cod]])</f>
        <v>0203010002</v>
      </c>
      <c r="J57" t="str">
        <f t="shared" si="4"/>
        <v>0002</v>
      </c>
      <c r="K57" s="22" t="s">
        <v>287</v>
      </c>
      <c r="L57" s="23" t="str">
        <f t="shared" si="5"/>
        <v>DIRECCION GENERAL DE ESCUELAS VOCACIONALES</v>
      </c>
    </row>
    <row r="58" spans="2:12" x14ac:dyDescent="0.25">
      <c r="B58" t="str">
        <f t="shared" si="0"/>
        <v>0203</v>
      </c>
      <c r="C58" s="20" t="s">
        <v>261</v>
      </c>
      <c r="D58" s="23" t="str">
        <f t="shared" si="1"/>
        <v>MINISTERIO DE DEFENSA</v>
      </c>
      <c r="E58" s="23" t="str">
        <f>CONCATENATE(Tabla32[[#This Row],[Capítulo Cod]],Tabla32[[#This Row],[Sub-Capítulo Cod]])</f>
        <v>020301</v>
      </c>
      <c r="F58" t="str">
        <f t="shared" si="2"/>
        <v>01</v>
      </c>
      <c r="G58" s="21" t="s">
        <v>262</v>
      </c>
      <c r="H58" s="23" t="str">
        <f t="shared" si="3"/>
        <v>MINISTERIO DE DEFENSA</v>
      </c>
      <c r="I58" s="23" t="str">
        <f>CONCATENATE(Tabla32[[#This Row],[Capítulo Cod]],Tabla32[[#This Row],[Sub-Capítulo Cod]],Tabla32[[#This Row],[UE Cod]])</f>
        <v>0203010003</v>
      </c>
      <c r="J58" t="str">
        <f t="shared" si="4"/>
        <v>0003</v>
      </c>
      <c r="K58" s="22" t="s">
        <v>279</v>
      </c>
      <c r="L58" s="23" t="str">
        <f t="shared" si="5"/>
        <v>FOMENTO Y PRODUCCION CUNARIA</v>
      </c>
    </row>
    <row r="59" spans="2:12" x14ac:dyDescent="0.25">
      <c r="B59" t="str">
        <f t="shared" si="0"/>
        <v>0203</v>
      </c>
      <c r="C59" s="20" t="s">
        <v>261</v>
      </c>
      <c r="D59" s="23" t="str">
        <f t="shared" si="1"/>
        <v>MINISTERIO DE DEFENSA</v>
      </c>
      <c r="E59" s="23" t="str">
        <f>CONCATENATE(Tabla32[[#This Row],[Capítulo Cod]],Tabla32[[#This Row],[Sub-Capítulo Cod]])</f>
        <v>020301</v>
      </c>
      <c r="F59" t="str">
        <f t="shared" si="2"/>
        <v>01</v>
      </c>
      <c r="G59" s="21" t="s">
        <v>262</v>
      </c>
      <c r="H59" s="23" t="str">
        <f t="shared" si="3"/>
        <v>MINISTERIO DE DEFENSA</v>
      </c>
      <c r="I59" s="23" t="str">
        <f>CONCATENATE(Tabla32[[#This Row],[Capítulo Cod]],Tabla32[[#This Row],[Sub-Capítulo Cod]],Tabla32[[#This Row],[UE Cod]])</f>
        <v>0203010004</v>
      </c>
      <c r="J59" t="str">
        <f>(MID(K59,1,4))</f>
        <v>0004</v>
      </c>
      <c r="K59" s="22" t="s">
        <v>800</v>
      </c>
      <c r="L59" s="23" t="str">
        <f>REPLACE(K59,1,7,"")</f>
        <v>INSTITUTO DE SEGURIDAD SOCIAL DE LAS FUERZAS ARMADAS</v>
      </c>
    </row>
    <row r="60" spans="2:12" x14ac:dyDescent="0.25">
      <c r="B60" t="str">
        <f t="shared" si="0"/>
        <v>0203</v>
      </c>
      <c r="C60" s="20" t="s">
        <v>261</v>
      </c>
      <c r="D60" s="23" t="str">
        <f t="shared" si="1"/>
        <v>MINISTERIO DE DEFENSA</v>
      </c>
      <c r="E60" s="23" t="str">
        <f>CONCATENATE(Tabla32[[#This Row],[Capítulo Cod]],Tabla32[[#This Row],[Sub-Capítulo Cod]])</f>
        <v>020301</v>
      </c>
      <c r="F60" t="str">
        <f t="shared" si="2"/>
        <v>01</v>
      </c>
      <c r="G60" s="21" t="s">
        <v>262</v>
      </c>
      <c r="H60" s="23" t="str">
        <f t="shared" si="3"/>
        <v>MINISTERIO DE DEFENSA</v>
      </c>
      <c r="I60" s="23" t="str">
        <f>CONCATENATE(Tabla32[[#This Row],[Capítulo Cod]],Tabla32[[#This Row],[Sub-Capítulo Cod]],Tabla32[[#This Row],[UE Cod]])</f>
        <v>0203010005</v>
      </c>
      <c r="J60" t="str">
        <f t="shared" si="4"/>
        <v>0005</v>
      </c>
      <c r="K60" s="22" t="s">
        <v>276</v>
      </c>
      <c r="L60" s="23" t="str">
        <f t="shared" si="5"/>
        <v>HOSPITAL CENTRAL FUERZAS  ARMADAS</v>
      </c>
    </row>
    <row r="61" spans="2:12" x14ac:dyDescent="0.25">
      <c r="B61" t="str">
        <f t="shared" si="0"/>
        <v>0203</v>
      </c>
      <c r="C61" s="20" t="s">
        <v>261</v>
      </c>
      <c r="D61" s="23" t="str">
        <f t="shared" si="1"/>
        <v>MINISTERIO DE DEFENSA</v>
      </c>
      <c r="E61" s="23" t="str">
        <f>CONCATENATE(Tabla32[[#This Row],[Capítulo Cod]],Tabla32[[#This Row],[Sub-Capítulo Cod]])</f>
        <v>020301</v>
      </c>
      <c r="F61" t="str">
        <f t="shared" si="2"/>
        <v>01</v>
      </c>
      <c r="G61" s="21" t="s">
        <v>262</v>
      </c>
      <c r="H61" s="23" t="str">
        <f t="shared" si="3"/>
        <v>MINISTERIO DE DEFENSA</v>
      </c>
      <c r="I61" s="23" t="str">
        <f>CONCATENATE(Tabla32[[#This Row],[Capítulo Cod]],Tabla32[[#This Row],[Sub-Capítulo Cod]],Tabla32[[#This Row],[UE Cod]])</f>
        <v>0203010006</v>
      </c>
      <c r="J61" t="str">
        <f>(MID(K61,1,4))</f>
        <v>0006</v>
      </c>
      <c r="K61" s="22" t="s">
        <v>801</v>
      </c>
      <c r="L61" s="23" t="str">
        <f>REPLACE(K61,1,7,"")</f>
        <v>INSTITUTO CARTOGRÁFICO MILITAR DE LAS FUERZAS ARMADAS</v>
      </c>
    </row>
    <row r="62" spans="2:12" x14ac:dyDescent="0.25">
      <c r="B62" t="str">
        <f t="shared" si="0"/>
        <v>0203</v>
      </c>
      <c r="C62" s="20" t="s">
        <v>261</v>
      </c>
      <c r="D62" s="23" t="str">
        <f t="shared" si="1"/>
        <v>MINISTERIO DE DEFENSA</v>
      </c>
      <c r="E62" s="23" t="str">
        <f>CONCATENATE(Tabla32[[#This Row],[Capítulo Cod]],Tabla32[[#This Row],[Sub-Capítulo Cod]])</f>
        <v>020301</v>
      </c>
      <c r="F62" t="str">
        <f t="shared" si="2"/>
        <v>01</v>
      </c>
      <c r="G62" s="21" t="s">
        <v>262</v>
      </c>
      <c r="H62" s="23" t="str">
        <f t="shared" si="3"/>
        <v>MINISTERIO DE DEFENSA</v>
      </c>
      <c r="I62" s="23" t="str">
        <f>CONCATENATE(Tabla32[[#This Row],[Capítulo Cod]],Tabla32[[#This Row],[Sub-Capítulo Cod]],Tabla32[[#This Row],[UE Cod]])</f>
        <v>0203010007</v>
      </c>
      <c r="J62" t="str">
        <f t="shared" si="4"/>
        <v>0007</v>
      </c>
      <c r="K62" s="22" t="s">
        <v>270</v>
      </c>
      <c r="L62" s="23" t="str">
        <f t="shared" si="5"/>
        <v>ESC DE GRAD.DE COM.Y ESTADO MAYOR CONJ.'GRAL DE DIV. GREGORIO LUPERON'</v>
      </c>
    </row>
    <row r="63" spans="2:12" x14ac:dyDescent="0.25">
      <c r="B63" t="str">
        <f t="shared" si="0"/>
        <v>0203</v>
      </c>
      <c r="C63" s="20" t="s">
        <v>261</v>
      </c>
      <c r="D63" s="23" t="str">
        <f t="shared" si="1"/>
        <v>MINISTERIO DE DEFENSA</v>
      </c>
      <c r="E63" s="23" t="str">
        <f>CONCATENATE(Tabla32[[#This Row],[Capítulo Cod]],Tabla32[[#This Row],[Sub-Capítulo Cod]])</f>
        <v>020301</v>
      </c>
      <c r="F63" t="str">
        <f t="shared" si="2"/>
        <v>01</v>
      </c>
      <c r="G63" s="21" t="s">
        <v>262</v>
      </c>
      <c r="H63" s="23" t="str">
        <f t="shared" si="3"/>
        <v>MINISTERIO DE DEFENSA</v>
      </c>
      <c r="I63" s="23" t="str">
        <f>CONCATENATE(Tabla32[[#This Row],[Capítulo Cod]],Tabla32[[#This Row],[Sub-Capítulo Cod]],Tabla32[[#This Row],[UE Cod]])</f>
        <v>0203010008</v>
      </c>
      <c r="J63" t="str">
        <f>(MID(K63,1,4))</f>
        <v>0008</v>
      </c>
      <c r="K63" s="22" t="s">
        <v>802</v>
      </c>
      <c r="L63" s="23" t="str">
        <f>REPLACE(K63,1,7,"")</f>
        <v>CÍRCULO DEPORTIVO DE LAS FUERZAS ARMADAS Y LA POLICIA NACIONAL</v>
      </c>
    </row>
    <row r="64" spans="2:12" x14ac:dyDescent="0.25">
      <c r="B64" t="str">
        <f t="shared" si="0"/>
        <v>0203</v>
      </c>
      <c r="C64" s="20" t="s">
        <v>261</v>
      </c>
      <c r="D64" s="23" t="str">
        <f t="shared" si="1"/>
        <v>MINISTERIO DE DEFENSA</v>
      </c>
      <c r="E64" s="23" t="str">
        <f>CONCATENATE(Tabla32[[#This Row],[Capítulo Cod]],Tabla32[[#This Row],[Sub-Capítulo Cod]])</f>
        <v>020301</v>
      </c>
      <c r="F64" t="str">
        <f t="shared" si="2"/>
        <v>01</v>
      </c>
      <c r="G64" s="21" t="s">
        <v>262</v>
      </c>
      <c r="H64" s="23" t="str">
        <f t="shared" si="3"/>
        <v>MINISTERIO DE DEFENSA</v>
      </c>
      <c r="I64" s="23" t="str">
        <f>CONCATENATE(Tabla32[[#This Row],[Capítulo Cod]],Tabla32[[#This Row],[Sub-Capítulo Cod]],Tabla32[[#This Row],[UE Cod]])</f>
        <v>0203010009</v>
      </c>
      <c r="J64" t="str">
        <f t="shared" si="4"/>
        <v>0009</v>
      </c>
      <c r="K64" s="22" t="s">
        <v>284</v>
      </c>
      <c r="L64" s="23" t="str">
        <f t="shared" si="5"/>
        <v>INSTITUTO MILITAR DE LOS DERECHOS HUMANOS</v>
      </c>
    </row>
    <row r="65" spans="2:12" x14ac:dyDescent="0.25">
      <c r="B65" t="str">
        <f t="shared" si="0"/>
        <v>0203</v>
      </c>
      <c r="C65" s="20" t="s">
        <v>261</v>
      </c>
      <c r="D65" s="23" t="str">
        <f t="shared" si="1"/>
        <v>MINISTERIO DE DEFENSA</v>
      </c>
      <c r="E65" s="23" t="str">
        <f>CONCATENATE(Tabla32[[#This Row],[Capítulo Cod]],Tabla32[[#This Row],[Sub-Capítulo Cod]])</f>
        <v>020301</v>
      </c>
      <c r="F65" t="str">
        <f t="shared" si="2"/>
        <v>01</v>
      </c>
      <c r="G65" s="21" t="s">
        <v>262</v>
      </c>
      <c r="H65" s="23" t="str">
        <f t="shared" si="3"/>
        <v>MINISTERIO DE DEFENSA</v>
      </c>
      <c r="I65" s="23" t="str">
        <f>CONCATENATE(Tabla32[[#This Row],[Capítulo Cod]],Tabla32[[#This Row],[Sub-Capítulo Cod]],Tabla32[[#This Row],[UE Cod]])</f>
        <v>0203010010</v>
      </c>
      <c r="J65" t="str">
        <f t="shared" si="4"/>
        <v>0010</v>
      </c>
      <c r="K65" s="22" t="s">
        <v>283</v>
      </c>
      <c r="L65" s="23" t="str">
        <f t="shared" si="5"/>
        <v>INSTITUTO DE ALTOS ESTUDIOS PARA LA DEFENSA Y SEGURIDAD NACIONAL</v>
      </c>
    </row>
    <row r="66" spans="2:12" x14ac:dyDescent="0.25">
      <c r="B66" t="str">
        <f t="shared" si="0"/>
        <v>0203</v>
      </c>
      <c r="C66" s="20" t="s">
        <v>261</v>
      </c>
      <c r="D66" s="23" t="str">
        <f t="shared" si="1"/>
        <v>MINISTERIO DE DEFENSA</v>
      </c>
      <c r="E66" s="23" t="str">
        <f>CONCATENATE(Tabla32[[#This Row],[Capítulo Cod]],Tabla32[[#This Row],[Sub-Capítulo Cod]])</f>
        <v>020301</v>
      </c>
      <c r="F66" t="str">
        <f t="shared" si="2"/>
        <v>01</v>
      </c>
      <c r="G66" s="21" t="s">
        <v>262</v>
      </c>
      <c r="H66" s="23" t="str">
        <f t="shared" si="3"/>
        <v>MINISTERIO DE DEFENSA</v>
      </c>
      <c r="I66" s="23" t="str">
        <f>CONCATENATE(Tabla32[[#This Row],[Capítulo Cod]],Tabla32[[#This Row],[Sub-Capítulo Cod]],Tabla32[[#This Row],[UE Cod]])</f>
        <v>0203010012</v>
      </c>
      <c r="J66" t="str">
        <f t="shared" si="4"/>
        <v>0012</v>
      </c>
      <c r="K66" s="22" t="s">
        <v>280</v>
      </c>
      <c r="L66" s="23" t="str">
        <f t="shared" si="5"/>
        <v>CUERPO ESPECIALIZADO DE SEGURIDAD FRONTERIZA TERRESTRE</v>
      </c>
    </row>
    <row r="67" spans="2:12" x14ac:dyDescent="0.25">
      <c r="B67" t="str">
        <f t="shared" si="0"/>
        <v>0203</v>
      </c>
      <c r="C67" s="20" t="s">
        <v>261</v>
      </c>
      <c r="D67" s="23" t="str">
        <f t="shared" si="1"/>
        <v>MINISTERIO DE DEFENSA</v>
      </c>
      <c r="E67" s="23" t="str">
        <f>CONCATENATE(Tabla32[[#This Row],[Capítulo Cod]],Tabla32[[#This Row],[Sub-Capítulo Cod]])</f>
        <v>020301</v>
      </c>
      <c r="F67" t="str">
        <f t="shared" si="2"/>
        <v>01</v>
      </c>
      <c r="G67" s="21" t="s">
        <v>262</v>
      </c>
      <c r="H67" s="23" t="str">
        <f t="shared" si="3"/>
        <v>MINISTERIO DE DEFENSA</v>
      </c>
      <c r="I67" s="23" t="str">
        <f>CONCATENATE(Tabla32[[#This Row],[Capítulo Cod]],Tabla32[[#This Row],[Sub-Capítulo Cod]],Tabla32[[#This Row],[UE Cod]])</f>
        <v>0203010013</v>
      </c>
      <c r="J67" t="str">
        <f>(MID(K67,1,4))</f>
        <v>0013</v>
      </c>
      <c r="K67" s="22" t="s">
        <v>803</v>
      </c>
      <c r="L67" s="23" t="str">
        <f>REPLACE(K67,1,7,"")</f>
        <v>PROGRAMA DE EDUCACIÓN Y CAPACITACIÓN PROFESIONAL DE LAS FFAA</v>
      </c>
    </row>
    <row r="68" spans="2:12" x14ac:dyDescent="0.25">
      <c r="B68" t="str">
        <f t="shared" si="0"/>
        <v>0203</v>
      </c>
      <c r="C68" s="20" t="s">
        <v>261</v>
      </c>
      <c r="D68" s="23" t="str">
        <f t="shared" si="1"/>
        <v>MINISTERIO DE DEFENSA</v>
      </c>
      <c r="E68" s="23" t="str">
        <f>CONCATENATE(Tabla32[[#This Row],[Capítulo Cod]],Tabla32[[#This Row],[Sub-Capítulo Cod]])</f>
        <v>020301</v>
      </c>
      <c r="F68" t="str">
        <f t="shared" si="2"/>
        <v>01</v>
      </c>
      <c r="G68" s="21" t="s">
        <v>262</v>
      </c>
      <c r="H68" s="23" t="str">
        <f t="shared" si="3"/>
        <v>MINISTERIO DE DEFENSA</v>
      </c>
      <c r="I68" s="23" t="str">
        <f>CONCATENATE(Tabla32[[#This Row],[Capítulo Cod]],Tabla32[[#This Row],[Sub-Capítulo Cod]],Tabla32[[#This Row],[UE Cod]])</f>
        <v>0203010014</v>
      </c>
      <c r="J68" t="str">
        <f>(MID(K68,1,4))</f>
        <v>0014</v>
      </c>
      <c r="K68" s="22" t="s">
        <v>804</v>
      </c>
      <c r="L68" s="23" t="str">
        <f>REPLACE(K68,1,7,"")</f>
        <v>DIRECCION GENERAL DE LA RESERVA DE LAS FUERZAS ARMADAS Y POLICIA NACIONAL</v>
      </c>
    </row>
    <row r="69" spans="2:12" x14ac:dyDescent="0.25">
      <c r="B69" t="str">
        <f t="shared" si="0"/>
        <v>0203</v>
      </c>
      <c r="C69" s="20" t="s">
        <v>261</v>
      </c>
      <c r="D69" s="23" t="str">
        <f t="shared" si="1"/>
        <v>MINISTERIO DE DEFENSA</v>
      </c>
      <c r="E69" s="23" t="str">
        <f>CONCATENATE(Tabla32[[#This Row],[Capítulo Cod]],Tabla32[[#This Row],[Sub-Capítulo Cod]])</f>
        <v>020301</v>
      </c>
      <c r="F69" t="str">
        <f t="shared" si="2"/>
        <v>01</v>
      </c>
      <c r="G69" s="21" t="s">
        <v>262</v>
      </c>
      <c r="H69" s="23" t="str">
        <f t="shared" si="3"/>
        <v>MINISTERIO DE DEFENSA</v>
      </c>
      <c r="I69" s="23" t="str">
        <f>CONCATENATE(Tabla32[[#This Row],[Capítulo Cod]],Tabla32[[#This Row],[Sub-Capítulo Cod]],Tabla32[[#This Row],[UE Cod]])</f>
        <v>0203010015</v>
      </c>
      <c r="J69" t="str">
        <f t="shared" si="4"/>
        <v>0015</v>
      </c>
      <c r="K69" s="22" t="s">
        <v>269</v>
      </c>
      <c r="L69" s="23" t="str">
        <f t="shared" si="5"/>
        <v>CUERPOS ESPECIALIZADOS DE SEGURIDAD PORTUARIA</v>
      </c>
    </row>
    <row r="70" spans="2:12" x14ac:dyDescent="0.25">
      <c r="B70" t="str">
        <f t="shared" si="0"/>
        <v>0203</v>
      </c>
      <c r="C70" s="20" t="s">
        <v>261</v>
      </c>
      <c r="D70" s="23" t="str">
        <f t="shared" si="1"/>
        <v>MINISTERIO DE DEFENSA</v>
      </c>
      <c r="E70" s="23" t="str">
        <f>CONCATENATE(Tabla32[[#This Row],[Capítulo Cod]],Tabla32[[#This Row],[Sub-Capítulo Cod]])</f>
        <v>020301</v>
      </c>
      <c r="F70" t="str">
        <f t="shared" si="2"/>
        <v>01</v>
      </c>
      <c r="G70" s="21" t="s">
        <v>262</v>
      </c>
      <c r="H70" s="23" t="str">
        <f t="shared" si="3"/>
        <v>MINISTERIO DE DEFENSA</v>
      </c>
      <c r="I70" s="23" t="str">
        <f>CONCATENATE(Tabla32[[#This Row],[Capítulo Cod]],Tabla32[[#This Row],[Sub-Capítulo Cod]],Tabla32[[#This Row],[UE Cod]])</f>
        <v>0203010017</v>
      </c>
      <c r="J70" t="str">
        <f t="shared" si="4"/>
        <v>0017</v>
      </c>
      <c r="K70" s="22" t="s">
        <v>282</v>
      </c>
      <c r="L70" s="23" t="str">
        <f t="shared" si="5"/>
        <v>SERVICIO MILITAR VOLUNTARIO</v>
      </c>
    </row>
    <row r="71" spans="2:12" x14ac:dyDescent="0.25">
      <c r="B71" t="str">
        <f t="shared" si="0"/>
        <v>0203</v>
      </c>
      <c r="C71" s="20" t="s">
        <v>261</v>
      </c>
      <c r="D71" s="23" t="str">
        <f t="shared" si="1"/>
        <v>MINISTERIO DE DEFENSA</v>
      </c>
      <c r="E71" s="23" t="str">
        <f>CONCATENATE(Tabla32[[#This Row],[Capítulo Cod]],Tabla32[[#This Row],[Sub-Capítulo Cod]])</f>
        <v>020301</v>
      </c>
      <c r="F71" t="str">
        <f t="shared" si="2"/>
        <v>01</v>
      </c>
      <c r="G71" s="21" t="s">
        <v>262</v>
      </c>
      <c r="H71" s="23" t="str">
        <f t="shared" si="3"/>
        <v>MINISTERIO DE DEFENSA</v>
      </c>
      <c r="I71" s="23" t="str">
        <f>CONCATENATE(Tabla32[[#This Row],[Capítulo Cod]],Tabla32[[#This Row],[Sub-Capítulo Cod]],Tabla32[[#This Row],[UE Cod]])</f>
        <v>0203010019</v>
      </c>
      <c r="J71" t="str">
        <f t="shared" si="4"/>
        <v>0019</v>
      </c>
      <c r="K71" s="22" t="s">
        <v>286</v>
      </c>
      <c r="L71" s="23" t="str">
        <f t="shared" si="5"/>
        <v>SUPERINTENDENCIA DE VIGILANCIA Y SEGURIDAD PRIVADA</v>
      </c>
    </row>
    <row r="72" spans="2:12" x14ac:dyDescent="0.25">
      <c r="B72" t="str">
        <f t="shared" si="0"/>
        <v>0203</v>
      </c>
      <c r="C72" s="20" t="s">
        <v>261</v>
      </c>
      <c r="D72" s="23" t="str">
        <f t="shared" si="1"/>
        <v>MINISTERIO DE DEFENSA</v>
      </c>
      <c r="E72" s="23" t="str">
        <f>CONCATENATE(Tabla32[[#This Row],[Capítulo Cod]],Tabla32[[#This Row],[Sub-Capítulo Cod]])</f>
        <v>020301</v>
      </c>
      <c r="F72" t="str">
        <f t="shared" si="2"/>
        <v>01</v>
      </c>
      <c r="G72" s="21" t="s">
        <v>262</v>
      </c>
      <c r="H72" s="23" t="str">
        <f t="shared" si="3"/>
        <v>MINISTERIO DE DEFENSA</v>
      </c>
      <c r="I72" s="23" t="str">
        <f>CONCATENATE(Tabla32[[#This Row],[Capítulo Cod]],Tabla32[[#This Row],[Sub-Capítulo Cod]],Tabla32[[#This Row],[UE Cod]])</f>
        <v>0203010020</v>
      </c>
      <c r="J72" t="str">
        <f t="shared" si="4"/>
        <v>0020</v>
      </c>
      <c r="K72" s="22" t="s">
        <v>285</v>
      </c>
      <c r="L72" s="23" t="str">
        <f t="shared" si="5"/>
        <v>CUERPO ESPECIALIZADO PARA LA SEGURIDAD DEL METRO DE SANTO DOMINGO</v>
      </c>
    </row>
    <row r="73" spans="2:12" x14ac:dyDescent="0.25">
      <c r="B73" t="str">
        <f t="shared" si="0"/>
        <v>0203</v>
      </c>
      <c r="C73" s="20" t="s">
        <v>261</v>
      </c>
      <c r="D73" s="23" t="str">
        <f t="shared" si="1"/>
        <v>MINISTERIO DE DEFENSA</v>
      </c>
      <c r="E73" s="23" t="str">
        <f>CONCATENATE(Tabla32[[#This Row],[Capítulo Cod]],Tabla32[[#This Row],[Sub-Capítulo Cod]])</f>
        <v>020301</v>
      </c>
      <c r="F73" t="str">
        <f t="shared" si="2"/>
        <v>01</v>
      </c>
      <c r="G73" s="21" t="s">
        <v>262</v>
      </c>
      <c r="H73" s="23" t="str">
        <f t="shared" si="3"/>
        <v>MINISTERIO DE DEFENSA</v>
      </c>
      <c r="I73" s="23" t="str">
        <f>CONCATENATE(Tabla32[[#This Row],[Capítulo Cod]],Tabla32[[#This Row],[Sub-Capítulo Cod]],Tabla32[[#This Row],[UE Cod]])</f>
        <v>0203010021</v>
      </c>
      <c r="J73" t="str">
        <f t="shared" si="4"/>
        <v>0021</v>
      </c>
      <c r="K73" s="22" t="s">
        <v>805</v>
      </c>
      <c r="L73" s="23" t="str">
        <f t="shared" si="5"/>
        <v>COMANDO CONJUNTO METROPOLITANO DE LAS FUERZAS ARMADAS</v>
      </c>
    </row>
    <row r="74" spans="2:12" x14ac:dyDescent="0.25">
      <c r="B74" t="str">
        <f t="shared" si="0"/>
        <v>0203</v>
      </c>
      <c r="C74" s="20" t="s">
        <v>261</v>
      </c>
      <c r="D74" s="23" t="str">
        <f t="shared" si="1"/>
        <v>MINISTERIO DE DEFENSA</v>
      </c>
      <c r="E74" s="23" t="str">
        <f>CONCATENATE(Tabla32[[#This Row],[Capítulo Cod]],Tabla32[[#This Row],[Sub-Capítulo Cod]])</f>
        <v>020301</v>
      </c>
      <c r="F74" t="str">
        <f t="shared" si="2"/>
        <v>01</v>
      </c>
      <c r="G74" s="21" t="s">
        <v>262</v>
      </c>
      <c r="H74" s="23" t="str">
        <f t="shared" si="3"/>
        <v>MINISTERIO DE DEFENSA</v>
      </c>
      <c r="I74" s="23" t="str">
        <f>CONCATENATE(Tabla32[[#This Row],[Capítulo Cod]],Tabla32[[#This Row],[Sub-Capítulo Cod]],Tabla32[[#This Row],[UE Cod]])</f>
        <v>0203010022</v>
      </c>
      <c r="J74" t="str">
        <f t="shared" si="4"/>
        <v>0022</v>
      </c>
      <c r="K74" s="22" t="s">
        <v>806</v>
      </c>
      <c r="L74" s="23" t="str">
        <f t="shared" si="5"/>
        <v>COMANDO CONJUNTO NORTE DE LAS FUERZAS ARMADAS</v>
      </c>
    </row>
    <row r="75" spans="2:12" x14ac:dyDescent="0.25">
      <c r="B75" t="str">
        <f t="shared" si="0"/>
        <v>0203</v>
      </c>
      <c r="C75" s="20" t="s">
        <v>261</v>
      </c>
      <c r="D75" s="23" t="str">
        <f t="shared" si="1"/>
        <v>MINISTERIO DE DEFENSA</v>
      </c>
      <c r="E75" s="23" t="str">
        <f>CONCATENATE(Tabla32[[#This Row],[Capítulo Cod]],Tabla32[[#This Row],[Sub-Capítulo Cod]])</f>
        <v>020301</v>
      </c>
      <c r="F75" t="str">
        <f t="shared" si="2"/>
        <v>01</v>
      </c>
      <c r="G75" s="21" t="s">
        <v>262</v>
      </c>
      <c r="H75" s="23" t="str">
        <f t="shared" si="3"/>
        <v>MINISTERIO DE DEFENSA</v>
      </c>
      <c r="I75" s="23" t="str">
        <f>CONCATENATE(Tabla32[[#This Row],[Capítulo Cod]],Tabla32[[#This Row],[Sub-Capítulo Cod]],Tabla32[[#This Row],[UE Cod]])</f>
        <v>0203010023</v>
      </c>
      <c r="J75" t="str">
        <f t="shared" si="4"/>
        <v>0023</v>
      </c>
      <c r="K75" s="22" t="s">
        <v>807</v>
      </c>
      <c r="L75" s="23" t="str">
        <f t="shared" si="5"/>
        <v>COMANDO CONJUNTO DEL  ESTE DE LAS FUERZAS ARMADAS</v>
      </c>
    </row>
    <row r="76" spans="2:12" x14ac:dyDescent="0.25">
      <c r="B76" t="str">
        <f t="shared" si="0"/>
        <v>0203</v>
      </c>
      <c r="C76" s="20" t="s">
        <v>261</v>
      </c>
      <c r="D76" s="23" t="str">
        <f t="shared" si="1"/>
        <v>MINISTERIO DE DEFENSA</v>
      </c>
      <c r="E76" s="23" t="str">
        <f>CONCATENATE(Tabla32[[#This Row],[Capítulo Cod]],Tabla32[[#This Row],[Sub-Capítulo Cod]])</f>
        <v>020301</v>
      </c>
      <c r="F76" t="str">
        <f t="shared" si="2"/>
        <v>01</v>
      </c>
      <c r="G76" s="21" t="s">
        <v>262</v>
      </c>
      <c r="H76" s="23" t="str">
        <f t="shared" si="3"/>
        <v>MINISTERIO DE DEFENSA</v>
      </c>
      <c r="I76" s="23" t="str">
        <f>CONCATENATE(Tabla32[[#This Row],[Capítulo Cod]],Tabla32[[#This Row],[Sub-Capítulo Cod]],Tabla32[[#This Row],[UE Cod]])</f>
        <v>0203010024</v>
      </c>
      <c r="J76" t="str">
        <f t="shared" si="4"/>
        <v>0024</v>
      </c>
      <c r="K76" s="22" t="s">
        <v>273</v>
      </c>
      <c r="L76" s="23" t="str">
        <f t="shared" si="5"/>
        <v>COMANDO CONJUNTO SUR DE LAS FUERZAS ARMADAS</v>
      </c>
    </row>
    <row r="77" spans="2:12" x14ac:dyDescent="0.25">
      <c r="B77" t="str">
        <f t="shared" si="0"/>
        <v>0203</v>
      </c>
      <c r="C77" s="20" t="s">
        <v>261</v>
      </c>
      <c r="D77" s="23" t="str">
        <f t="shared" si="1"/>
        <v>MINISTERIO DE DEFENSA</v>
      </c>
      <c r="E77" s="23" t="str">
        <f>CONCATENATE(Tabla32[[#This Row],[Capítulo Cod]],Tabla32[[#This Row],[Sub-Capítulo Cod]])</f>
        <v>020301</v>
      </c>
      <c r="F77" t="str">
        <f t="shared" si="2"/>
        <v>01</v>
      </c>
      <c r="G77" s="21" t="s">
        <v>262</v>
      </c>
      <c r="H77" s="23" t="str">
        <f t="shared" si="3"/>
        <v>MINISTERIO DE DEFENSA</v>
      </c>
      <c r="I77" s="23" t="str">
        <f>CONCATENATE(Tabla32[[#This Row],[Capítulo Cod]],Tabla32[[#This Row],[Sub-Capítulo Cod]],Tabla32[[#This Row],[UE Cod]])</f>
        <v>0203010026</v>
      </c>
      <c r="J77" t="str">
        <f t="shared" si="4"/>
        <v>0026</v>
      </c>
      <c r="K77" s="22" t="s">
        <v>278</v>
      </c>
      <c r="L77" s="23" t="str">
        <f t="shared" si="5"/>
        <v>Cuerpo Especializado de Seguridad Aeroportuaria y de Aviación Civil (CESAC)</v>
      </c>
    </row>
    <row r="78" spans="2:12" x14ac:dyDescent="0.25">
      <c r="B78" t="str">
        <f t="shared" si="0"/>
        <v>0203</v>
      </c>
      <c r="C78" s="20" t="s">
        <v>261</v>
      </c>
      <c r="D78" s="23" t="str">
        <f t="shared" si="1"/>
        <v>MINISTERIO DE DEFENSA</v>
      </c>
      <c r="E78" s="23" t="str">
        <f>CONCATENATE(Tabla32[[#This Row],[Capítulo Cod]],Tabla32[[#This Row],[Sub-Capítulo Cod]])</f>
        <v>020301</v>
      </c>
      <c r="F78" t="str">
        <f t="shared" si="2"/>
        <v>01</v>
      </c>
      <c r="G78" s="21" t="s">
        <v>262</v>
      </c>
      <c r="H78" s="23" t="str">
        <f t="shared" si="3"/>
        <v>MINISTERIO DE DEFENSA</v>
      </c>
      <c r="I78" s="23" t="str">
        <f>CONCATENATE(Tabla32[[#This Row],[Capítulo Cod]],Tabla32[[#This Row],[Sub-Capítulo Cod]],Tabla32[[#This Row],[UE Cod]])</f>
        <v>0203010027</v>
      </c>
      <c r="J78" t="str">
        <f t="shared" si="4"/>
        <v>0027</v>
      </c>
      <c r="K78" s="22" t="s">
        <v>288</v>
      </c>
      <c r="L78" s="23" t="str">
        <f t="shared" si="5"/>
        <v>DIRECCION GENERAL DEL PLAN SOCIAL DEL MINISTERIO DE DEFENSA</v>
      </c>
    </row>
    <row r="79" spans="2:12" x14ac:dyDescent="0.25">
      <c r="B79" t="str">
        <f t="shared" si="0"/>
        <v>0203</v>
      </c>
      <c r="C79" s="20" t="s">
        <v>261</v>
      </c>
      <c r="D79" s="23" t="str">
        <f t="shared" si="1"/>
        <v>MINISTERIO DE DEFENSA</v>
      </c>
      <c r="E79" s="23" t="str">
        <f>CONCATENATE(Tabla32[[#This Row],[Capítulo Cod]],Tabla32[[#This Row],[Sub-Capítulo Cod]])</f>
        <v>020301</v>
      </c>
      <c r="F79" t="str">
        <f t="shared" si="2"/>
        <v>01</v>
      </c>
      <c r="G79" s="21" t="s">
        <v>262</v>
      </c>
      <c r="H79" s="23" t="str">
        <f t="shared" si="3"/>
        <v>MINISTERIO DE DEFENSA</v>
      </c>
      <c r="I79" s="23" t="str">
        <f>CONCATENATE(Tabla32[[#This Row],[Capítulo Cod]],Tabla32[[#This Row],[Sub-Capítulo Cod]],Tabla32[[#This Row],[UE Cod]])</f>
        <v>0203010028</v>
      </c>
      <c r="J79" t="str">
        <f>(MID(K79,1,4))</f>
        <v>0028</v>
      </c>
      <c r="K79" s="22" t="s">
        <v>808</v>
      </c>
      <c r="L79" s="23" t="str">
        <f>REPLACE(K79,1,7,"")</f>
        <v>INSTITUTO SUPERIOR PARA LA DEFENSA ' GENERAL JUAN PABLO DUARTE DIEZ' INSUDE.</v>
      </c>
    </row>
    <row r="80" spans="2:12" x14ac:dyDescent="0.25">
      <c r="B80" t="str">
        <f t="shared" si="0"/>
        <v>0203</v>
      </c>
      <c r="C80" s="20" t="s">
        <v>261</v>
      </c>
      <c r="D80" s="23" t="str">
        <f t="shared" si="1"/>
        <v>MINISTERIO DE DEFENSA</v>
      </c>
      <c r="E80" s="23" t="str">
        <f>CONCATENATE(Tabla32[[#This Row],[Capítulo Cod]],Tabla32[[#This Row],[Sub-Capítulo Cod]])</f>
        <v>020301</v>
      </c>
      <c r="F80" t="str">
        <f t="shared" si="2"/>
        <v>01</v>
      </c>
      <c r="G80" s="21" t="s">
        <v>262</v>
      </c>
      <c r="H80" s="23" t="str">
        <f t="shared" si="3"/>
        <v>MINISTERIO DE DEFENSA</v>
      </c>
      <c r="I80" s="23" t="str">
        <f>CONCATENATE(Tabla32[[#This Row],[Capítulo Cod]],Tabla32[[#This Row],[Sub-Capítulo Cod]],Tabla32[[#This Row],[UE Cod]])</f>
        <v>0203010030</v>
      </c>
      <c r="J80" t="str">
        <f t="shared" si="4"/>
        <v>0030</v>
      </c>
      <c r="K80" s="22" t="s">
        <v>281</v>
      </c>
      <c r="L80" s="23" t="str">
        <f t="shared" si="5"/>
        <v>SERVICIO NACIONAL DE PROTECCION AMBIENTAL</v>
      </c>
    </row>
    <row r="81" spans="2:12" x14ac:dyDescent="0.25">
      <c r="B81" t="str">
        <f t="shared" si="0"/>
        <v>0203</v>
      </c>
      <c r="C81" s="20" t="s">
        <v>261</v>
      </c>
      <c r="D81" s="23" t="str">
        <f t="shared" si="1"/>
        <v>MINISTERIO DE DEFENSA</v>
      </c>
      <c r="E81" s="23" t="str">
        <f>CONCATENATE(Tabla32[[#This Row],[Capítulo Cod]],Tabla32[[#This Row],[Sub-Capítulo Cod]])</f>
        <v>020302</v>
      </c>
      <c r="F81" t="str">
        <f t="shared" si="2"/>
        <v>02</v>
      </c>
      <c r="G81" s="21" t="s">
        <v>264</v>
      </c>
      <c r="H81" s="23" t="str">
        <f t="shared" si="3"/>
        <v>EJERCITO DE LA  REPUBLICA DOMINICANA</v>
      </c>
      <c r="I81" s="23" t="str">
        <f>CONCATENATE(Tabla32[[#This Row],[Capítulo Cod]],Tabla32[[#This Row],[Sub-Capítulo Cod]],Tabla32[[#This Row],[UE Cod]])</f>
        <v>0203020001</v>
      </c>
      <c r="J81" t="str">
        <f t="shared" si="4"/>
        <v>0001</v>
      </c>
      <c r="K81" s="22" t="s">
        <v>265</v>
      </c>
      <c r="L81" s="23" t="str">
        <f t="shared" si="5"/>
        <v>EJERCITO DE LA REPUBLICA DOMINICANA</v>
      </c>
    </row>
    <row r="82" spans="2:12" x14ac:dyDescent="0.25">
      <c r="B82" t="str">
        <f t="shared" si="0"/>
        <v>0203</v>
      </c>
      <c r="C82" s="20" t="s">
        <v>261</v>
      </c>
      <c r="D82" s="23" t="str">
        <f t="shared" si="1"/>
        <v>MINISTERIO DE DEFENSA</v>
      </c>
      <c r="E82" s="23" t="str">
        <f>CONCATENATE(Tabla32[[#This Row],[Capítulo Cod]],Tabla32[[#This Row],[Sub-Capítulo Cod]])</f>
        <v>020302</v>
      </c>
      <c r="F82" t="str">
        <f t="shared" si="2"/>
        <v>02</v>
      </c>
      <c r="G82" s="21" t="s">
        <v>264</v>
      </c>
      <c r="H82" s="23" t="str">
        <f t="shared" si="3"/>
        <v>EJERCITO DE LA  REPUBLICA DOMINICANA</v>
      </c>
      <c r="I82" s="23" t="str">
        <f>CONCATENATE(Tabla32[[#This Row],[Capítulo Cod]],Tabla32[[#This Row],[Sub-Capítulo Cod]],Tabla32[[#This Row],[UE Cod]])</f>
        <v>0203020002</v>
      </c>
      <c r="J82" t="str">
        <f t="shared" si="4"/>
        <v>0002</v>
      </c>
      <c r="K82" s="22" t="s">
        <v>289</v>
      </c>
      <c r="L82" s="23" t="str">
        <f t="shared" si="5"/>
        <v>ACADEMIA MILITAR BATALLA DE LA CARRERA</v>
      </c>
    </row>
    <row r="83" spans="2:12" x14ac:dyDescent="0.25">
      <c r="B83" t="str">
        <f t="shared" si="0"/>
        <v>0203</v>
      </c>
      <c r="C83" s="20" t="s">
        <v>261</v>
      </c>
      <c r="D83" s="23" t="str">
        <f t="shared" si="1"/>
        <v>MINISTERIO DE DEFENSA</v>
      </c>
      <c r="E83" s="23" t="str">
        <f>CONCATENATE(Tabla32[[#This Row],[Capítulo Cod]],Tabla32[[#This Row],[Sub-Capítulo Cod]])</f>
        <v>020303</v>
      </c>
      <c r="F83" t="str">
        <f t="shared" si="2"/>
        <v>03</v>
      </c>
      <c r="G83" s="21" t="s">
        <v>271</v>
      </c>
      <c r="H83" s="23" t="str">
        <f t="shared" si="3"/>
        <v>ARMADA DE LA REPUBLICA DOMINICANA</v>
      </c>
      <c r="I83" s="23" t="str">
        <f>CONCATENATE(Tabla32[[#This Row],[Capítulo Cod]],Tabla32[[#This Row],[Sub-Capítulo Cod]],Tabla32[[#This Row],[UE Cod]])</f>
        <v>0203030001</v>
      </c>
      <c r="J83" t="str">
        <f t="shared" si="4"/>
        <v>0001</v>
      </c>
      <c r="K83" s="22" t="s">
        <v>272</v>
      </c>
      <c r="L83" s="23" t="str">
        <f t="shared" si="5"/>
        <v>ARMADA DE LA REPUBLICA DOMINICANA</v>
      </c>
    </row>
    <row r="84" spans="2:12" x14ac:dyDescent="0.25">
      <c r="B84" t="str">
        <f t="shared" si="0"/>
        <v>0203</v>
      </c>
      <c r="C84" s="20" t="s">
        <v>261</v>
      </c>
      <c r="D84" s="23" t="str">
        <f t="shared" si="1"/>
        <v>MINISTERIO DE DEFENSA</v>
      </c>
      <c r="E84" s="23" t="str">
        <f>CONCATENATE(Tabla32[[#This Row],[Capítulo Cod]],Tabla32[[#This Row],[Sub-Capítulo Cod]])</f>
        <v>020303</v>
      </c>
      <c r="F84" t="str">
        <f t="shared" si="2"/>
        <v>03</v>
      </c>
      <c r="G84" s="21" t="s">
        <v>271</v>
      </c>
      <c r="H84" s="23" t="str">
        <f t="shared" si="3"/>
        <v>ARMADA DE LA REPUBLICA DOMINICANA</v>
      </c>
      <c r="I84" s="23" t="str">
        <f>CONCATENATE(Tabla32[[#This Row],[Capítulo Cod]],Tabla32[[#This Row],[Sub-Capítulo Cod]],Tabla32[[#This Row],[UE Cod]])</f>
        <v>0203030002</v>
      </c>
      <c r="J84" t="str">
        <f t="shared" si="4"/>
        <v>0002</v>
      </c>
      <c r="K84" s="22" t="s">
        <v>274</v>
      </c>
      <c r="L84" s="23" t="str">
        <f t="shared" si="5"/>
        <v>DIRECCION GENERAL DE DRAGAS, PRESAS Y BALIZAMIENTO, M.G</v>
      </c>
    </row>
    <row r="85" spans="2:12" x14ac:dyDescent="0.25">
      <c r="B85" t="str">
        <f t="shared" si="0"/>
        <v>0203</v>
      </c>
      <c r="C85" s="20" t="s">
        <v>261</v>
      </c>
      <c r="D85" s="23" t="str">
        <f t="shared" si="1"/>
        <v>MINISTERIO DE DEFENSA</v>
      </c>
      <c r="E85" s="23" t="str">
        <f>CONCATENATE(Tabla32[[#This Row],[Capítulo Cod]],Tabla32[[#This Row],[Sub-Capítulo Cod]])</f>
        <v>020303</v>
      </c>
      <c r="F85" t="str">
        <f t="shared" si="2"/>
        <v>03</v>
      </c>
      <c r="G85" s="21" t="s">
        <v>271</v>
      </c>
      <c r="H85" s="23" t="str">
        <f t="shared" si="3"/>
        <v>ARMADA DE LA REPUBLICA DOMINICANA</v>
      </c>
      <c r="I85" s="23" t="str">
        <f>CONCATENATE(Tabla32[[#This Row],[Capítulo Cod]],Tabla32[[#This Row],[Sub-Capítulo Cod]],Tabla32[[#This Row],[UE Cod]])</f>
        <v>0203030003</v>
      </c>
      <c r="J85" t="str">
        <f t="shared" si="4"/>
        <v>0003</v>
      </c>
      <c r="K85" s="22" t="s">
        <v>275</v>
      </c>
      <c r="L85" s="23" t="str">
        <f t="shared" si="5"/>
        <v>SERVICIOS DE PESCA</v>
      </c>
    </row>
    <row r="86" spans="2:12" x14ac:dyDescent="0.25">
      <c r="B86" t="str">
        <f t="shared" si="0"/>
        <v>0203</v>
      </c>
      <c r="C86" s="20" t="s">
        <v>261</v>
      </c>
      <c r="D86" s="23" t="str">
        <f t="shared" si="1"/>
        <v>MINISTERIO DE DEFENSA</v>
      </c>
      <c r="E86" s="23" t="str">
        <f>CONCATENATE(Tabla32[[#This Row],[Capítulo Cod]],Tabla32[[#This Row],[Sub-Capítulo Cod]])</f>
        <v>020304</v>
      </c>
      <c r="F86" t="str">
        <f t="shared" si="2"/>
        <v>04</v>
      </c>
      <c r="G86" s="21" t="s">
        <v>266</v>
      </c>
      <c r="H86" s="23" t="str">
        <f t="shared" si="3"/>
        <v>FUERZA AEREA DE LA  REPUBLICA DOMINICANA</v>
      </c>
      <c r="I86" s="23" t="str">
        <f>CONCATENATE(Tabla32[[#This Row],[Capítulo Cod]],Tabla32[[#This Row],[Sub-Capítulo Cod]],Tabla32[[#This Row],[UE Cod]])</f>
        <v>0203040001</v>
      </c>
      <c r="J86" t="str">
        <f t="shared" si="4"/>
        <v>0001</v>
      </c>
      <c r="K86" s="22" t="s">
        <v>267</v>
      </c>
      <c r="L86" s="23" t="str">
        <f t="shared" si="5"/>
        <v>FUERZA AEREA DE LA  REPUBLICA DOMINICANA</v>
      </c>
    </row>
    <row r="87" spans="2:12" x14ac:dyDescent="0.25">
      <c r="B87" t="str">
        <f t="shared" si="0"/>
        <v>0203</v>
      </c>
      <c r="C87" s="20" t="s">
        <v>261</v>
      </c>
      <c r="D87" s="23" t="str">
        <f t="shared" si="1"/>
        <v>MINISTERIO DE DEFENSA</v>
      </c>
      <c r="E87" s="23" t="str">
        <f>CONCATENATE(Tabla32[[#This Row],[Capítulo Cod]],Tabla32[[#This Row],[Sub-Capítulo Cod]])</f>
        <v>020304</v>
      </c>
      <c r="F87" t="str">
        <f t="shared" si="2"/>
        <v>04</v>
      </c>
      <c r="G87" s="21" t="s">
        <v>266</v>
      </c>
      <c r="H87" s="23" t="str">
        <f t="shared" si="3"/>
        <v>FUERZA AEREA DE LA  REPUBLICA DOMINICANA</v>
      </c>
      <c r="I87" s="23" t="str">
        <f>CONCATENATE(Tabla32[[#This Row],[Capítulo Cod]],Tabla32[[#This Row],[Sub-Capítulo Cod]],Tabla32[[#This Row],[UE Cod]])</f>
        <v>0203040002</v>
      </c>
      <c r="J87" t="str">
        <f t="shared" si="4"/>
        <v>0002</v>
      </c>
      <c r="K87" s="22" t="s">
        <v>277</v>
      </c>
      <c r="L87" s="23" t="str">
        <f t="shared" si="5"/>
        <v>HOSPITAL MILITAR FAD DR RAMON DE LARA</v>
      </c>
    </row>
    <row r="88" spans="2:12" x14ac:dyDescent="0.25">
      <c r="B88" t="str">
        <f t="shared" si="0"/>
        <v>0203</v>
      </c>
      <c r="C88" s="20" t="s">
        <v>261</v>
      </c>
      <c r="D88" s="23" t="str">
        <f t="shared" si="1"/>
        <v>MINISTERIO DE DEFENSA</v>
      </c>
      <c r="E88" s="23" t="str">
        <f>CONCATENATE(Tabla32[[#This Row],[Capítulo Cod]],Tabla32[[#This Row],[Sub-Capítulo Cod]])</f>
        <v>020304</v>
      </c>
      <c r="F88" t="str">
        <f t="shared" si="2"/>
        <v>04</v>
      </c>
      <c r="G88" s="21" t="s">
        <v>266</v>
      </c>
      <c r="H88" s="23" t="str">
        <f t="shared" si="3"/>
        <v>FUERZA AEREA DE LA  REPUBLICA DOMINICANA</v>
      </c>
      <c r="I88" s="23" t="str">
        <f>CONCATENATE(Tabla32[[#This Row],[Capítulo Cod]],Tabla32[[#This Row],[Sub-Capítulo Cod]],Tabla32[[#This Row],[UE Cod]])</f>
        <v>0203040003</v>
      </c>
      <c r="J88" t="str">
        <f t="shared" si="4"/>
        <v>0003</v>
      </c>
      <c r="K88" s="22" t="s">
        <v>268</v>
      </c>
      <c r="L88" s="23" t="str">
        <f t="shared" si="5"/>
        <v>FORMACION Y CAPACITACION TECNICO PROFESIONAL (IMESA)</v>
      </c>
    </row>
    <row r="89" spans="2:12" x14ac:dyDescent="0.25">
      <c r="B89" t="str">
        <f t="shared" si="0"/>
        <v>0204</v>
      </c>
      <c r="C89" s="20" t="s">
        <v>290</v>
      </c>
      <c r="D89" s="23" t="str">
        <f t="shared" si="1"/>
        <v>MINISTERIO DE RELACIONES EXTERIORES</v>
      </c>
      <c r="E89" s="23" t="str">
        <f>CONCATENATE(Tabla32[[#This Row],[Capítulo Cod]],Tabla32[[#This Row],[Sub-Capítulo Cod]])</f>
        <v>020401</v>
      </c>
      <c r="F89" t="str">
        <f t="shared" si="2"/>
        <v>01</v>
      </c>
      <c r="G89" s="21" t="s">
        <v>291</v>
      </c>
      <c r="H89" s="23" t="str">
        <f t="shared" si="3"/>
        <v>MINISTERIO DE RELACIONES EXTERIORES</v>
      </c>
      <c r="I89" s="23" t="str">
        <f>CONCATENATE(Tabla32[[#This Row],[Capítulo Cod]],Tabla32[[#This Row],[Sub-Capítulo Cod]],Tabla32[[#This Row],[UE Cod]])</f>
        <v>0204010001</v>
      </c>
      <c r="J89" t="str">
        <f t="shared" si="4"/>
        <v>0001</v>
      </c>
      <c r="K89" s="22" t="s">
        <v>292</v>
      </c>
      <c r="L89" s="23" t="str">
        <f t="shared" si="5"/>
        <v>MINISTERIO DE RELACIONES EXTERIORES</v>
      </c>
    </row>
    <row r="90" spans="2:12" x14ac:dyDescent="0.25">
      <c r="B90" t="str">
        <f t="shared" si="0"/>
        <v>0204</v>
      </c>
      <c r="C90" s="20" t="s">
        <v>290</v>
      </c>
      <c r="D90" s="23" t="str">
        <f t="shared" si="1"/>
        <v>MINISTERIO DE RELACIONES EXTERIORES</v>
      </c>
      <c r="E90" s="23" t="str">
        <f>CONCATENATE(Tabla32[[#This Row],[Capítulo Cod]],Tabla32[[#This Row],[Sub-Capítulo Cod]])</f>
        <v>020401</v>
      </c>
      <c r="F90" t="str">
        <f t="shared" si="2"/>
        <v>01</v>
      </c>
      <c r="G90" s="21" t="s">
        <v>291</v>
      </c>
      <c r="H90" s="23" t="str">
        <f t="shared" si="3"/>
        <v>MINISTERIO DE RELACIONES EXTERIORES</v>
      </c>
      <c r="I90" s="23" t="str">
        <f>CONCATENATE(Tabla32[[#This Row],[Capítulo Cod]],Tabla32[[#This Row],[Sub-Capítulo Cod]],Tabla32[[#This Row],[UE Cod]])</f>
        <v>0204010002</v>
      </c>
      <c r="J90" t="str">
        <f t="shared" si="4"/>
        <v>0002</v>
      </c>
      <c r="K90" s="22" t="s">
        <v>293</v>
      </c>
      <c r="L90" s="23" t="str">
        <f t="shared" si="5"/>
        <v>DIRECCION GENERAL DE PASAPORTES</v>
      </c>
    </row>
    <row r="91" spans="2:12" x14ac:dyDescent="0.25">
      <c r="B91" t="str">
        <f t="shared" ref="B91:B163" si="6">(MID(C91,1,4))</f>
        <v>0204</v>
      </c>
      <c r="C91" s="20" t="s">
        <v>290</v>
      </c>
      <c r="D91" s="23" t="str">
        <f t="shared" ref="D91:D163" si="7">REPLACE(C91,1,7,"")</f>
        <v>MINISTERIO DE RELACIONES EXTERIORES</v>
      </c>
      <c r="E91" s="23" t="str">
        <f>CONCATENATE(Tabla32[[#This Row],[Capítulo Cod]],Tabla32[[#This Row],[Sub-Capítulo Cod]])</f>
        <v>020401</v>
      </c>
      <c r="F91" t="str">
        <f t="shared" ref="F91:F163" si="8">(MID(G91,1,2))</f>
        <v>01</v>
      </c>
      <c r="G91" s="21" t="s">
        <v>291</v>
      </c>
      <c r="H91" s="23" t="str">
        <f t="shared" ref="H91:H163" si="9">REPLACE(G91,1,5,"")</f>
        <v>MINISTERIO DE RELACIONES EXTERIORES</v>
      </c>
      <c r="I91" s="23" t="str">
        <f>CONCATENATE(Tabla32[[#This Row],[Capítulo Cod]],Tabla32[[#This Row],[Sub-Capítulo Cod]],Tabla32[[#This Row],[UE Cod]])</f>
        <v>0204010003</v>
      </c>
      <c r="J91" t="str">
        <f t="shared" ref="J91:J163" si="10">(MID(K91,1,4))</f>
        <v>0003</v>
      </c>
      <c r="K91" s="22" t="s">
        <v>294</v>
      </c>
      <c r="L91" s="23" t="str">
        <f t="shared" ref="L91:L163" si="11">REPLACE(K91,1,7,"")</f>
        <v>INSTITUTO DE EDUCACION SUPERIOR</v>
      </c>
    </row>
    <row r="92" spans="2:12" x14ac:dyDescent="0.25">
      <c r="B92" t="str">
        <f t="shared" si="6"/>
        <v>0204</v>
      </c>
      <c r="C92" s="20" t="s">
        <v>290</v>
      </c>
      <c r="D92" s="23" t="str">
        <f t="shared" si="7"/>
        <v>MINISTERIO DE RELACIONES EXTERIORES</v>
      </c>
      <c r="E92" s="23" t="str">
        <f>CONCATENATE(Tabla32[[#This Row],[Capítulo Cod]],Tabla32[[#This Row],[Sub-Capítulo Cod]])</f>
        <v>020401</v>
      </c>
      <c r="F92" t="str">
        <f t="shared" si="8"/>
        <v>01</v>
      </c>
      <c r="G92" s="21" t="s">
        <v>291</v>
      </c>
      <c r="H92" s="23" t="str">
        <f t="shared" si="9"/>
        <v>MINISTERIO DE RELACIONES EXTERIORES</v>
      </c>
      <c r="I92" s="23" t="str">
        <f>CONCATENATE(Tabla32[[#This Row],[Capítulo Cod]],Tabla32[[#This Row],[Sub-Capítulo Cod]],Tabla32[[#This Row],[UE Cod]])</f>
        <v>0204010004</v>
      </c>
      <c r="J92" t="str">
        <f t="shared" si="10"/>
        <v>0004</v>
      </c>
      <c r="K92" s="22" t="s">
        <v>295</v>
      </c>
      <c r="L92" s="23" t="str">
        <f t="shared" si="11"/>
        <v>CONSEJO NACIONAL DE FRONTERAS</v>
      </c>
    </row>
    <row r="93" spans="2:12" x14ac:dyDescent="0.25">
      <c r="B93" t="str">
        <f t="shared" si="6"/>
        <v>0204</v>
      </c>
      <c r="C93" s="20" t="s">
        <v>290</v>
      </c>
      <c r="D93" s="23" t="str">
        <f t="shared" si="7"/>
        <v>MINISTERIO DE RELACIONES EXTERIORES</v>
      </c>
      <c r="E93" s="23" t="str">
        <f>CONCATENATE(Tabla32[[#This Row],[Capítulo Cod]],Tabla32[[#This Row],[Sub-Capítulo Cod]])</f>
        <v>020401</v>
      </c>
      <c r="F93" t="str">
        <f t="shared" si="8"/>
        <v>01</v>
      </c>
      <c r="G93" s="21" t="s">
        <v>291</v>
      </c>
      <c r="H93" s="23" t="str">
        <f t="shared" si="9"/>
        <v>MINISTERIO DE RELACIONES EXTERIORES</v>
      </c>
      <c r="I93" s="23" t="str">
        <f>CONCATENATE(Tabla32[[#This Row],[Capítulo Cod]],Tabla32[[#This Row],[Sub-Capítulo Cod]],Tabla32[[#This Row],[UE Cod]])</f>
        <v>0204010005</v>
      </c>
      <c r="J93" t="str">
        <f>(MID(K93,1,4))</f>
        <v>0005</v>
      </c>
      <c r="K93" s="22" t="s">
        <v>809</v>
      </c>
      <c r="L93" s="23" t="str">
        <f>REPLACE(K93,1,7,"")</f>
        <v>COMISION NACIONAL DE NEGOCIACIONES  COMERCIALES (CNNC)</v>
      </c>
    </row>
    <row r="94" spans="2:12" x14ac:dyDescent="0.25">
      <c r="B94" t="str">
        <f t="shared" si="6"/>
        <v>0205</v>
      </c>
      <c r="C94" s="20" t="s">
        <v>296</v>
      </c>
      <c r="D94" s="23" t="str">
        <f t="shared" si="7"/>
        <v>MINISTERIO DE HACIENDA</v>
      </c>
      <c r="E94" s="23" t="str">
        <f>CONCATENATE(Tabla32[[#This Row],[Capítulo Cod]],Tabla32[[#This Row],[Sub-Capítulo Cod]])</f>
        <v>020501</v>
      </c>
      <c r="F94" t="str">
        <f t="shared" si="8"/>
        <v>01</v>
      </c>
      <c r="G94" s="21" t="s">
        <v>297</v>
      </c>
      <c r="H94" s="23" t="str">
        <f t="shared" si="9"/>
        <v>MINISTERIO DE HACIENDA</v>
      </c>
      <c r="I94" s="23" t="str">
        <f>CONCATENATE(Tabla32[[#This Row],[Capítulo Cod]],Tabla32[[#This Row],[Sub-Capítulo Cod]],Tabla32[[#This Row],[UE Cod]])</f>
        <v>0205010001</v>
      </c>
      <c r="J94" t="str">
        <f t="shared" si="10"/>
        <v>0001</v>
      </c>
      <c r="K94" s="22" t="s">
        <v>305</v>
      </c>
      <c r="L94" s="23" t="str">
        <f t="shared" si="11"/>
        <v>MINISTERIO DE HACIENDA</v>
      </c>
    </row>
    <row r="95" spans="2:12" x14ac:dyDescent="0.25">
      <c r="B95" t="str">
        <f t="shared" si="6"/>
        <v>0205</v>
      </c>
      <c r="C95" s="20" t="s">
        <v>296</v>
      </c>
      <c r="D95" s="23" t="str">
        <f t="shared" si="7"/>
        <v>MINISTERIO DE HACIENDA</v>
      </c>
      <c r="E95" s="23" t="str">
        <f>CONCATENATE(Tabla32[[#This Row],[Capítulo Cod]],Tabla32[[#This Row],[Sub-Capítulo Cod]])</f>
        <v>020501</v>
      </c>
      <c r="F95" t="str">
        <f t="shared" si="8"/>
        <v>01</v>
      </c>
      <c r="G95" s="21" t="s">
        <v>297</v>
      </c>
      <c r="H95" s="23" t="str">
        <f t="shared" si="9"/>
        <v>MINISTERIO DE HACIENDA</v>
      </c>
      <c r="I95" s="23" t="str">
        <f>CONCATENATE(Tabla32[[#This Row],[Capítulo Cod]],Tabla32[[#This Row],[Sub-Capítulo Cod]],Tabla32[[#This Row],[UE Cod]])</f>
        <v>0205010002</v>
      </c>
      <c r="J95" t="str">
        <f t="shared" si="10"/>
        <v>0002</v>
      </c>
      <c r="K95" s="22" t="s">
        <v>303</v>
      </c>
      <c r="L95" s="23" t="str">
        <f t="shared" si="11"/>
        <v>DIRECCION NACIONAL DE CATASTRO</v>
      </c>
    </row>
    <row r="96" spans="2:12" x14ac:dyDescent="0.25">
      <c r="B96" t="str">
        <f t="shared" si="6"/>
        <v>0205</v>
      </c>
      <c r="C96" s="20" t="s">
        <v>296</v>
      </c>
      <c r="D96" s="23" t="str">
        <f t="shared" si="7"/>
        <v>MINISTERIO DE HACIENDA</v>
      </c>
      <c r="E96" s="23" t="str">
        <f>CONCATENATE(Tabla32[[#This Row],[Capítulo Cod]],Tabla32[[#This Row],[Sub-Capítulo Cod]])</f>
        <v>020501</v>
      </c>
      <c r="F96" t="str">
        <f t="shared" si="8"/>
        <v>01</v>
      </c>
      <c r="G96" s="21" t="s">
        <v>297</v>
      </c>
      <c r="H96" s="23" t="str">
        <f t="shared" si="9"/>
        <v>MINISTERIO DE HACIENDA</v>
      </c>
      <c r="I96" s="23" t="str">
        <f>CONCATENATE(Tabla32[[#This Row],[Capítulo Cod]],Tabla32[[#This Row],[Sub-Capítulo Cod]],Tabla32[[#This Row],[UE Cod]])</f>
        <v>0205010003</v>
      </c>
      <c r="J96" t="str">
        <f t="shared" si="10"/>
        <v>0003</v>
      </c>
      <c r="K96" s="22" t="s">
        <v>307</v>
      </c>
      <c r="L96" s="23" t="str">
        <f t="shared" si="11"/>
        <v>ADMINISTRACION GENERAL DE BIENES NACIONALES</v>
      </c>
    </row>
    <row r="97" spans="2:12" x14ac:dyDescent="0.25">
      <c r="B97" t="str">
        <f t="shared" si="6"/>
        <v>0205</v>
      </c>
      <c r="C97" s="20" t="s">
        <v>296</v>
      </c>
      <c r="D97" s="23" t="str">
        <f t="shared" si="7"/>
        <v>MINISTERIO DE HACIENDA</v>
      </c>
      <c r="E97" s="23" t="str">
        <f>CONCATENATE(Tabla32[[#This Row],[Capítulo Cod]],Tabla32[[#This Row],[Sub-Capítulo Cod]])</f>
        <v>020501</v>
      </c>
      <c r="F97" t="str">
        <f t="shared" si="8"/>
        <v>01</v>
      </c>
      <c r="G97" s="21" t="s">
        <v>297</v>
      </c>
      <c r="H97" s="23" t="str">
        <f t="shared" si="9"/>
        <v>MINISTERIO DE HACIENDA</v>
      </c>
      <c r="I97" s="23" t="str">
        <f>CONCATENATE(Tabla32[[#This Row],[Capítulo Cod]],Tabla32[[#This Row],[Sub-Capítulo Cod]],Tabla32[[#This Row],[UE Cod]])</f>
        <v>0205010004</v>
      </c>
      <c r="J97" t="str">
        <f t="shared" si="10"/>
        <v>0004</v>
      </c>
      <c r="K97" s="22" t="s">
        <v>298</v>
      </c>
      <c r="L97" s="23" t="str">
        <f t="shared" si="11"/>
        <v>DIRECCION GENERAL DE CONTRATACIONES PUBLICAS</v>
      </c>
    </row>
    <row r="98" spans="2:12" x14ac:dyDescent="0.25">
      <c r="B98" t="str">
        <f t="shared" si="6"/>
        <v>0205</v>
      </c>
      <c r="C98" s="20" t="s">
        <v>296</v>
      </c>
      <c r="D98" s="23" t="str">
        <f t="shared" si="7"/>
        <v>MINISTERIO DE HACIENDA</v>
      </c>
      <c r="E98" s="23" t="str">
        <f>CONCATENATE(Tabla32[[#This Row],[Capítulo Cod]],Tabla32[[#This Row],[Sub-Capítulo Cod]])</f>
        <v>020501</v>
      </c>
      <c r="F98" t="str">
        <f t="shared" si="8"/>
        <v>01</v>
      </c>
      <c r="G98" s="21" t="s">
        <v>297</v>
      </c>
      <c r="H98" s="23" t="str">
        <f t="shared" si="9"/>
        <v>MINISTERIO DE HACIENDA</v>
      </c>
      <c r="I98" s="23" t="str">
        <f>CONCATENATE(Tabla32[[#This Row],[Capítulo Cod]],Tabla32[[#This Row],[Sub-Capítulo Cod]],Tabla32[[#This Row],[UE Cod]])</f>
        <v>0205010005</v>
      </c>
      <c r="J98" t="str">
        <f t="shared" si="10"/>
        <v>0005</v>
      </c>
      <c r="K98" s="22" t="s">
        <v>302</v>
      </c>
      <c r="L98" s="23" t="str">
        <f t="shared" si="11"/>
        <v>DIRECCION GENERAL DE POLITICA Y LEGISLACION TRIBUTARIA</v>
      </c>
    </row>
    <row r="99" spans="2:12" x14ac:dyDescent="0.25">
      <c r="B99" t="str">
        <f t="shared" si="6"/>
        <v>0205</v>
      </c>
      <c r="C99" s="20" t="s">
        <v>296</v>
      </c>
      <c r="D99" s="23" t="str">
        <f t="shared" si="7"/>
        <v>MINISTERIO DE HACIENDA</v>
      </c>
      <c r="E99" s="23" t="str">
        <f>CONCATENATE(Tabla32[[#This Row],[Capítulo Cod]],Tabla32[[#This Row],[Sub-Capítulo Cod]])</f>
        <v>020501</v>
      </c>
      <c r="F99" t="str">
        <f t="shared" si="8"/>
        <v>01</v>
      </c>
      <c r="G99" s="21" t="s">
        <v>297</v>
      </c>
      <c r="H99" s="23" t="str">
        <f t="shared" si="9"/>
        <v>MINISTERIO DE HACIENDA</v>
      </c>
      <c r="I99" s="23" t="str">
        <f>CONCATENATE(Tabla32[[#This Row],[Capítulo Cod]],Tabla32[[#This Row],[Sub-Capítulo Cod]],Tabla32[[#This Row],[UE Cod]])</f>
        <v>0205010006</v>
      </c>
      <c r="J99" t="str">
        <f t="shared" si="10"/>
        <v>0006</v>
      </c>
      <c r="K99" s="22" t="s">
        <v>300</v>
      </c>
      <c r="L99" s="23" t="str">
        <f t="shared" si="11"/>
        <v>CENTRO DE CAPACITACIÓN EN POLITICA Y GESTION FISCAL</v>
      </c>
    </row>
    <row r="100" spans="2:12" x14ac:dyDescent="0.25">
      <c r="B100" t="str">
        <f t="shared" si="6"/>
        <v>0205</v>
      </c>
      <c r="C100" s="20" t="s">
        <v>296</v>
      </c>
      <c r="D100" s="23" t="str">
        <f t="shared" si="7"/>
        <v>MINISTERIO DE HACIENDA</v>
      </c>
      <c r="E100" s="23" t="str">
        <f>CONCATENATE(Tabla32[[#This Row],[Capítulo Cod]],Tabla32[[#This Row],[Sub-Capítulo Cod]])</f>
        <v>020501</v>
      </c>
      <c r="F100" t="str">
        <f t="shared" si="8"/>
        <v>01</v>
      </c>
      <c r="G100" s="21" t="s">
        <v>297</v>
      </c>
      <c r="H100" s="23" t="str">
        <f t="shared" si="9"/>
        <v>MINISTERIO DE HACIENDA</v>
      </c>
      <c r="I100" s="23" t="str">
        <f>CONCATENATE(Tabla32[[#This Row],[Capítulo Cod]],Tabla32[[#This Row],[Sub-Capítulo Cod]],Tabla32[[#This Row],[UE Cod]])</f>
        <v>0205010007</v>
      </c>
      <c r="J100" t="str">
        <f t="shared" si="10"/>
        <v>0007</v>
      </c>
      <c r="K100" s="22" t="s">
        <v>308</v>
      </c>
      <c r="L100" s="23" t="str">
        <f t="shared" si="11"/>
        <v>PROGRAMA DE ADMINISTRACION FINANCIERA INTEGRADA</v>
      </c>
    </row>
    <row r="101" spans="2:12" x14ac:dyDescent="0.25">
      <c r="B101" t="str">
        <f t="shared" si="6"/>
        <v>0205</v>
      </c>
      <c r="C101" s="20" t="s">
        <v>296</v>
      </c>
      <c r="D101" s="23" t="str">
        <f t="shared" si="7"/>
        <v>MINISTERIO DE HACIENDA</v>
      </c>
      <c r="E101" s="23" t="str">
        <f>CONCATENATE(Tabla32[[#This Row],[Capítulo Cod]],Tabla32[[#This Row],[Sub-Capítulo Cod]])</f>
        <v>020501</v>
      </c>
      <c r="F101" t="str">
        <f t="shared" si="8"/>
        <v>01</v>
      </c>
      <c r="G101" s="21" t="s">
        <v>297</v>
      </c>
      <c r="H101" s="23" t="str">
        <f t="shared" si="9"/>
        <v>MINISTERIO DE HACIENDA</v>
      </c>
      <c r="I101" s="23" t="str">
        <f>CONCATENATE(Tabla32[[#This Row],[Capítulo Cod]],Tabla32[[#This Row],[Sub-Capítulo Cod]],Tabla32[[#This Row],[UE Cod]])</f>
        <v>0205010008</v>
      </c>
      <c r="J101" t="str">
        <f t="shared" si="10"/>
        <v>0008</v>
      </c>
      <c r="K101" s="22" t="s">
        <v>299</v>
      </c>
      <c r="L101" s="23" t="str">
        <f t="shared" si="11"/>
        <v>TESORERIA NACIONAL</v>
      </c>
    </row>
    <row r="102" spans="2:12" x14ac:dyDescent="0.25">
      <c r="B102" t="str">
        <f t="shared" si="6"/>
        <v>0205</v>
      </c>
      <c r="C102" s="20" t="s">
        <v>296</v>
      </c>
      <c r="D102" s="23" t="str">
        <f t="shared" si="7"/>
        <v>MINISTERIO DE HACIENDA</v>
      </c>
      <c r="E102" s="23" t="str">
        <f>CONCATENATE(Tabla32[[#This Row],[Capítulo Cod]],Tabla32[[#This Row],[Sub-Capítulo Cod]])</f>
        <v>020501</v>
      </c>
      <c r="F102" t="str">
        <f t="shared" si="8"/>
        <v>01</v>
      </c>
      <c r="G102" s="21" t="s">
        <v>297</v>
      </c>
      <c r="H102" s="23" t="str">
        <f t="shared" si="9"/>
        <v>MINISTERIO DE HACIENDA</v>
      </c>
      <c r="I102" s="23" t="str">
        <f>CONCATENATE(Tabla32[[#This Row],[Capítulo Cod]],Tabla32[[#This Row],[Sub-Capítulo Cod]],Tabla32[[#This Row],[UE Cod]])</f>
        <v>0205010009</v>
      </c>
      <c r="J102" t="str">
        <f t="shared" si="10"/>
        <v>0009</v>
      </c>
      <c r="K102" s="22" t="s">
        <v>309</v>
      </c>
      <c r="L102" s="23" t="str">
        <f t="shared" si="11"/>
        <v>DIRECCIÓN GENERAL DE CONTABILIDAD GUBERNAMENTAL</v>
      </c>
    </row>
    <row r="103" spans="2:12" x14ac:dyDescent="0.25">
      <c r="B103" t="str">
        <f t="shared" si="6"/>
        <v>0205</v>
      </c>
      <c r="C103" s="20" t="s">
        <v>296</v>
      </c>
      <c r="D103" s="23" t="str">
        <f t="shared" si="7"/>
        <v>MINISTERIO DE HACIENDA</v>
      </c>
      <c r="E103" s="23" t="str">
        <f>CONCATENATE(Tabla32[[#This Row],[Capítulo Cod]],Tabla32[[#This Row],[Sub-Capítulo Cod]])</f>
        <v>020501</v>
      </c>
      <c r="F103" t="str">
        <f t="shared" si="8"/>
        <v>01</v>
      </c>
      <c r="G103" s="21" t="s">
        <v>297</v>
      </c>
      <c r="H103" s="23" t="str">
        <f t="shared" si="9"/>
        <v>MINISTERIO DE HACIENDA</v>
      </c>
      <c r="I103" s="23" t="str">
        <f>CONCATENATE(Tabla32[[#This Row],[Capítulo Cod]],Tabla32[[#This Row],[Sub-Capítulo Cod]],Tabla32[[#This Row],[UE Cod]])</f>
        <v>0205010010</v>
      </c>
      <c r="J103" t="str">
        <f t="shared" si="10"/>
        <v>0010</v>
      </c>
      <c r="K103" s="22" t="s">
        <v>304</v>
      </c>
      <c r="L103" s="23" t="str">
        <f t="shared" si="11"/>
        <v>DIRECCION GENERAL  DE PRESUPUESTO</v>
      </c>
    </row>
    <row r="104" spans="2:12" x14ac:dyDescent="0.25">
      <c r="B104" t="str">
        <f t="shared" si="6"/>
        <v>0205</v>
      </c>
      <c r="C104" s="20" t="s">
        <v>296</v>
      </c>
      <c r="D104" s="23" t="str">
        <f t="shared" si="7"/>
        <v>MINISTERIO DE HACIENDA</v>
      </c>
      <c r="E104" s="23" t="str">
        <f>CONCATENATE(Tabla32[[#This Row],[Capítulo Cod]],Tabla32[[#This Row],[Sub-Capítulo Cod]])</f>
        <v>020501</v>
      </c>
      <c r="F104" t="str">
        <f t="shared" si="8"/>
        <v>01</v>
      </c>
      <c r="G104" s="21" t="s">
        <v>297</v>
      </c>
      <c r="H104" s="23" t="str">
        <f t="shared" si="9"/>
        <v>MINISTERIO DE HACIENDA</v>
      </c>
      <c r="I104" s="23" t="str">
        <f>CONCATENATE(Tabla32[[#This Row],[Capítulo Cod]],Tabla32[[#This Row],[Sub-Capítulo Cod]],Tabla32[[#This Row],[UE Cod]])</f>
        <v>0205010011</v>
      </c>
      <c r="J104" t="str">
        <f t="shared" si="10"/>
        <v>0011</v>
      </c>
      <c r="K104" s="22" t="s">
        <v>306</v>
      </c>
      <c r="L104" s="23" t="str">
        <f t="shared" si="11"/>
        <v>DIRECCION GENERAL DE CREDITO PUBLICO</v>
      </c>
    </row>
    <row r="105" spans="2:12" x14ac:dyDescent="0.25">
      <c r="B105" t="str">
        <f t="shared" si="6"/>
        <v>0205</v>
      </c>
      <c r="C105" s="20" t="s">
        <v>296</v>
      </c>
      <c r="D105" s="23" t="str">
        <f t="shared" si="7"/>
        <v>MINISTERIO DE HACIENDA</v>
      </c>
      <c r="E105" s="23" t="str">
        <f>CONCATENATE(Tabla32[[#This Row],[Capítulo Cod]],Tabla32[[#This Row],[Sub-Capítulo Cod]])</f>
        <v>020501</v>
      </c>
      <c r="F105" t="str">
        <f t="shared" si="8"/>
        <v>01</v>
      </c>
      <c r="G105" s="21" t="s">
        <v>297</v>
      </c>
      <c r="H105" s="23" t="str">
        <f t="shared" si="9"/>
        <v>MINISTERIO DE HACIENDA</v>
      </c>
      <c r="I105" s="23" t="str">
        <f>CONCATENATE(Tabla32[[#This Row],[Capítulo Cod]],Tabla32[[#This Row],[Sub-Capítulo Cod]],Tabla32[[#This Row],[UE Cod]])</f>
        <v>0205010012</v>
      </c>
      <c r="J105" t="str">
        <f t="shared" si="10"/>
        <v>0012</v>
      </c>
      <c r="K105" s="22" t="s">
        <v>301</v>
      </c>
      <c r="L105" s="23" t="str">
        <f t="shared" si="11"/>
        <v>DIRECCION GENERAL DE JUBILACIONES Y PENSIONES A CARGO DEL ESTADO</v>
      </c>
    </row>
    <row r="106" spans="2:12" x14ac:dyDescent="0.25">
      <c r="B106" t="str">
        <f t="shared" si="6"/>
        <v>0206</v>
      </c>
      <c r="C106" s="20" t="s">
        <v>310</v>
      </c>
      <c r="D106" s="23" t="str">
        <f t="shared" si="7"/>
        <v>MINISTERIO DE EDUCACIÓN</v>
      </c>
      <c r="E106" s="23" t="str">
        <f>CONCATENATE(Tabla32[[#This Row],[Capítulo Cod]],Tabla32[[#This Row],[Sub-Capítulo Cod]])</f>
        <v>020601</v>
      </c>
      <c r="F106" t="str">
        <f t="shared" si="8"/>
        <v>01</v>
      </c>
      <c r="G106" s="21" t="s">
        <v>311</v>
      </c>
      <c r="H106" s="23" t="str">
        <f t="shared" si="9"/>
        <v>MINISTERIO DE EDUCACION</v>
      </c>
      <c r="I106" s="23" t="str">
        <f>CONCATENATE(Tabla32[[#This Row],[Capítulo Cod]],Tabla32[[#This Row],[Sub-Capítulo Cod]],Tabla32[[#This Row],[UE Cod]])</f>
        <v>0206010001</v>
      </c>
      <c r="J106" t="str">
        <f t="shared" si="10"/>
        <v>0001</v>
      </c>
      <c r="K106" s="22" t="s">
        <v>312</v>
      </c>
      <c r="L106" s="23" t="str">
        <f t="shared" si="11"/>
        <v>MINISTERIO DE EDUCACION</v>
      </c>
    </row>
    <row r="107" spans="2:12" x14ac:dyDescent="0.25">
      <c r="B107" t="str">
        <f t="shared" si="6"/>
        <v>0206</v>
      </c>
      <c r="C107" s="20" t="s">
        <v>310</v>
      </c>
      <c r="D107" s="23" t="str">
        <f t="shared" si="7"/>
        <v>MINISTERIO DE EDUCACIÓN</v>
      </c>
      <c r="E107" s="23" t="str">
        <f>CONCATENATE(Tabla32[[#This Row],[Capítulo Cod]],Tabla32[[#This Row],[Sub-Capítulo Cod]])</f>
        <v>020601</v>
      </c>
      <c r="F107" t="str">
        <f t="shared" si="8"/>
        <v>01</v>
      </c>
      <c r="G107" s="21" t="s">
        <v>311</v>
      </c>
      <c r="H107" s="23" t="str">
        <f t="shared" si="9"/>
        <v>MINISTERIO DE EDUCACION</v>
      </c>
      <c r="I107" s="23" t="str">
        <f>CONCATENATE(Tabla32[[#This Row],[Capítulo Cod]],Tabla32[[#This Row],[Sub-Capítulo Cod]],Tabla32[[#This Row],[UE Cod]])</f>
        <v>0206010002</v>
      </c>
      <c r="J107" t="str">
        <f t="shared" si="10"/>
        <v>0002</v>
      </c>
      <c r="K107" s="22" t="s">
        <v>790</v>
      </c>
      <c r="L107" s="23" t="str">
        <f t="shared" si="11"/>
        <v>OFICINA DE COOPERACIÓN INTERNACIONAL (OCI)</v>
      </c>
    </row>
    <row r="108" spans="2:12" x14ac:dyDescent="0.25">
      <c r="B108" t="str">
        <f t="shared" si="6"/>
        <v>0206</v>
      </c>
      <c r="C108" s="20" t="s">
        <v>310</v>
      </c>
      <c r="D108" s="23" t="str">
        <f t="shared" si="7"/>
        <v>MINISTERIO DE EDUCACIÓN</v>
      </c>
      <c r="E108" s="23" t="str">
        <f>CONCATENATE(Tabla32[[#This Row],[Capítulo Cod]],Tabla32[[#This Row],[Sub-Capítulo Cod]])</f>
        <v>020601</v>
      </c>
      <c r="F108" t="str">
        <f t="shared" si="8"/>
        <v>01</v>
      </c>
      <c r="G108" s="21" t="s">
        <v>311</v>
      </c>
      <c r="H108" s="23" t="str">
        <f t="shared" si="9"/>
        <v>MINISTERIO DE EDUCACION</v>
      </c>
      <c r="I108" s="23" t="str">
        <f>CONCATENATE(Tabla32[[#This Row],[Capítulo Cod]],Tabla32[[#This Row],[Sub-Capítulo Cod]],Tabla32[[#This Row],[UE Cod]])</f>
        <v>0206010004</v>
      </c>
      <c r="J108" t="str">
        <f t="shared" si="10"/>
        <v>0004</v>
      </c>
      <c r="K108" s="22" t="s">
        <v>791</v>
      </c>
      <c r="L108" s="23" t="str">
        <f t="shared" si="11"/>
        <v>INSTITUTO NACIONAL DE EDUCACIÓN FISICA</v>
      </c>
    </row>
    <row r="109" spans="2:12" x14ac:dyDescent="0.25">
      <c r="B109" t="str">
        <f t="shared" si="6"/>
        <v>0206</v>
      </c>
      <c r="C109" s="20" t="s">
        <v>310</v>
      </c>
      <c r="D109" s="23" t="str">
        <f t="shared" si="7"/>
        <v>MINISTERIO DE EDUCACIÓN</v>
      </c>
      <c r="E109" s="23" t="str">
        <f>CONCATENATE(Tabla32[[#This Row],[Capítulo Cod]],Tabla32[[#This Row],[Sub-Capítulo Cod]])</f>
        <v>020601</v>
      </c>
      <c r="F109" t="str">
        <f t="shared" si="8"/>
        <v>01</v>
      </c>
      <c r="G109" s="21" t="s">
        <v>311</v>
      </c>
      <c r="H109" s="23" t="str">
        <f t="shared" si="9"/>
        <v>MINISTERIO DE EDUCACION</v>
      </c>
      <c r="I109" s="23" t="str">
        <f>CONCATENATE(Tabla32[[#This Row],[Capítulo Cod]],Tabla32[[#This Row],[Sub-Capítulo Cod]],Tabla32[[#This Row],[UE Cod]])</f>
        <v>0206010005</v>
      </c>
      <c r="J109" t="str">
        <f t="shared" si="10"/>
        <v>0005</v>
      </c>
      <c r="K109" s="22" t="s">
        <v>792</v>
      </c>
      <c r="L109" s="23" t="str">
        <f t="shared" si="11"/>
        <v>INSTITUTO NACIONAL DE BIENESTAR MAGISTERIAL</v>
      </c>
    </row>
    <row r="110" spans="2:12" x14ac:dyDescent="0.25">
      <c r="B110" t="str">
        <f t="shared" si="6"/>
        <v>0206</v>
      </c>
      <c r="C110" s="20" t="s">
        <v>310</v>
      </c>
      <c r="D110" s="23" t="str">
        <f t="shared" si="7"/>
        <v>MINISTERIO DE EDUCACIÓN</v>
      </c>
      <c r="E110" s="23" t="str">
        <f>CONCATENATE(Tabla32[[#This Row],[Capítulo Cod]],Tabla32[[#This Row],[Sub-Capítulo Cod]])</f>
        <v>020601</v>
      </c>
      <c r="F110" t="str">
        <f t="shared" si="8"/>
        <v>01</v>
      </c>
      <c r="G110" s="21" t="s">
        <v>311</v>
      </c>
      <c r="H110" s="23" t="str">
        <f t="shared" si="9"/>
        <v>MINISTERIO DE EDUCACION</v>
      </c>
      <c r="I110" s="23" t="str">
        <f>CONCATENATE(Tabla32[[#This Row],[Capítulo Cod]],Tabla32[[#This Row],[Sub-Capítulo Cod]],Tabla32[[#This Row],[UE Cod]])</f>
        <v>0206010006</v>
      </c>
      <c r="J110" t="str">
        <f t="shared" si="10"/>
        <v>0006</v>
      </c>
      <c r="K110" s="22" t="s">
        <v>793</v>
      </c>
      <c r="L110" s="23" t="str">
        <f t="shared" si="11"/>
        <v>INSTITUTO DOM. DE EVALUACIÓN E INVESTIGACIÓN DE LA CALIDAD EDUCATIVA</v>
      </c>
    </row>
    <row r="111" spans="2:12" x14ac:dyDescent="0.25">
      <c r="B111" t="str">
        <f t="shared" si="6"/>
        <v>0206</v>
      </c>
      <c r="C111" s="20" t="s">
        <v>310</v>
      </c>
      <c r="D111" s="23" t="str">
        <f t="shared" si="7"/>
        <v>MINISTERIO DE EDUCACIÓN</v>
      </c>
      <c r="E111" s="23" t="str">
        <f>CONCATENATE(Tabla32[[#This Row],[Capítulo Cod]],Tabla32[[#This Row],[Sub-Capítulo Cod]])</f>
        <v>020601</v>
      </c>
      <c r="F111" t="str">
        <f t="shared" si="8"/>
        <v>01</v>
      </c>
      <c r="G111" s="21" t="s">
        <v>311</v>
      </c>
      <c r="H111" s="23" t="str">
        <f t="shared" si="9"/>
        <v>MINISTERIO DE EDUCACION</v>
      </c>
      <c r="I111" s="23" t="str">
        <f>CONCATENATE(Tabla32[[#This Row],[Capítulo Cod]],Tabla32[[#This Row],[Sub-Capítulo Cod]],Tabla32[[#This Row],[UE Cod]])</f>
        <v>0206010007</v>
      </c>
      <c r="J111" t="str">
        <f t="shared" si="10"/>
        <v>0007</v>
      </c>
      <c r="K111" s="22" t="s">
        <v>313</v>
      </c>
      <c r="L111" s="23" t="str">
        <f t="shared" si="11"/>
        <v>INSTITUTO NACIONAL DE FORMACION Y CAPACITACION MAGISTERIAL</v>
      </c>
    </row>
    <row r="112" spans="2:12" x14ac:dyDescent="0.25">
      <c r="B112" t="str">
        <f t="shared" si="6"/>
        <v>0206</v>
      </c>
      <c r="C112" s="20" t="s">
        <v>310</v>
      </c>
      <c r="D112" s="23" t="str">
        <f t="shared" si="7"/>
        <v>MINISTERIO DE EDUCACIÓN</v>
      </c>
      <c r="E112" s="23" t="str">
        <f>CONCATENATE(Tabla32[[#This Row],[Capítulo Cod]],Tabla32[[#This Row],[Sub-Capítulo Cod]])</f>
        <v>020601</v>
      </c>
      <c r="F112" t="str">
        <f t="shared" si="8"/>
        <v>01</v>
      </c>
      <c r="G112" s="21" t="s">
        <v>311</v>
      </c>
      <c r="H112" s="23" t="str">
        <f t="shared" si="9"/>
        <v>MINISTERIO DE EDUCACION</v>
      </c>
      <c r="I112" s="23" t="str">
        <f>CONCATENATE(Tabla32[[#This Row],[Capítulo Cod]],Tabla32[[#This Row],[Sub-Capítulo Cod]],Tabla32[[#This Row],[UE Cod]])</f>
        <v>0206010008</v>
      </c>
      <c r="J112" t="str">
        <f t="shared" si="10"/>
        <v>0008</v>
      </c>
      <c r="K112" s="22" t="s">
        <v>314</v>
      </c>
      <c r="L112" s="23" t="str">
        <f t="shared" si="11"/>
        <v>INSTITUTO SUPERIOR DE FORMACION DOCENTE  SALOME UREÑA</v>
      </c>
    </row>
    <row r="113" spans="2:12" x14ac:dyDescent="0.25">
      <c r="B113" t="str">
        <f t="shared" si="6"/>
        <v>0206</v>
      </c>
      <c r="C113" s="20" t="s">
        <v>310</v>
      </c>
      <c r="D113" s="23" t="str">
        <f t="shared" si="7"/>
        <v>MINISTERIO DE EDUCACIÓN</v>
      </c>
      <c r="E113" s="23" t="str">
        <f>CONCATENATE(Tabla32[[#This Row],[Capítulo Cod]],Tabla32[[#This Row],[Sub-Capítulo Cod]])</f>
        <v>020601</v>
      </c>
      <c r="F113" t="str">
        <f t="shared" si="8"/>
        <v>01</v>
      </c>
      <c r="G113" s="21" t="s">
        <v>311</v>
      </c>
      <c r="H113" s="23" t="str">
        <f t="shared" si="9"/>
        <v>MINISTERIO DE EDUCACION</v>
      </c>
      <c r="I113" s="23" t="str">
        <f>CONCATENATE(Tabla32[[#This Row],[Capítulo Cod]],Tabla32[[#This Row],[Sub-Capítulo Cod]],Tabla32[[#This Row],[UE Cod]])</f>
        <v>0206010009</v>
      </c>
      <c r="J113" t="str">
        <f t="shared" si="10"/>
        <v>0009</v>
      </c>
      <c r="K113" s="22" t="s">
        <v>316</v>
      </c>
      <c r="L113" s="23" t="str">
        <f t="shared" si="11"/>
        <v>INSTITUTO NACIONAL DE ATENCIÓN INTEGRAL A PRIMERA INFANCIA (INAIPI)</v>
      </c>
    </row>
    <row r="114" spans="2:12" x14ac:dyDescent="0.25">
      <c r="B114" t="str">
        <f t="shared" si="6"/>
        <v>0206</v>
      </c>
      <c r="C114" s="20" t="s">
        <v>310</v>
      </c>
      <c r="D114" s="23" t="str">
        <f t="shared" si="7"/>
        <v>MINISTERIO DE EDUCACIÓN</v>
      </c>
      <c r="E114" s="23" t="str">
        <f>CONCATENATE(Tabla32[[#This Row],[Capítulo Cod]],Tabla32[[#This Row],[Sub-Capítulo Cod]])</f>
        <v>020601</v>
      </c>
      <c r="F114" t="str">
        <f t="shared" si="8"/>
        <v>01</v>
      </c>
      <c r="G114" s="21" t="s">
        <v>311</v>
      </c>
      <c r="H114" s="23" t="str">
        <f t="shared" si="9"/>
        <v>MINISTERIO DE EDUCACION</v>
      </c>
      <c r="I114" s="23" t="str">
        <f>CONCATENATE(Tabla32[[#This Row],[Capítulo Cod]],Tabla32[[#This Row],[Sub-Capítulo Cod]],Tabla32[[#This Row],[UE Cod]])</f>
        <v>0206010010</v>
      </c>
      <c r="J114" t="str">
        <f t="shared" si="10"/>
        <v>0010</v>
      </c>
      <c r="K114" s="22" t="s">
        <v>315</v>
      </c>
      <c r="L114" s="23" t="str">
        <f t="shared" si="11"/>
        <v>INSTITUTO NACIONAL DE BIENESTAR ESTUDIANTIL (INABIE)</v>
      </c>
    </row>
    <row r="115" spans="2:12" x14ac:dyDescent="0.25">
      <c r="B115" t="str">
        <f t="shared" si="6"/>
        <v>0207</v>
      </c>
      <c r="C115" s="20" t="s">
        <v>317</v>
      </c>
      <c r="D115" s="23" t="str">
        <f t="shared" si="7"/>
        <v>MINISTERIO DE SALUD PÚBLICA Y ASISTENCIA SOCIAL</v>
      </c>
      <c r="E115" s="23" t="str">
        <f>CONCATENATE(Tabla32[[#This Row],[Capítulo Cod]],Tabla32[[#This Row],[Sub-Capítulo Cod]])</f>
        <v>020701</v>
      </c>
      <c r="F115" t="str">
        <f t="shared" si="8"/>
        <v>01</v>
      </c>
      <c r="G115" s="21" t="s">
        <v>318</v>
      </c>
      <c r="H115" s="23" t="str">
        <f t="shared" si="9"/>
        <v>MINISTERIO DE SALUD PUBLICA Y ASISTENCIA SOCIAL</v>
      </c>
      <c r="I115" s="23" t="str">
        <f>CONCATENATE(Tabla32[[#This Row],[Capítulo Cod]],Tabla32[[#This Row],[Sub-Capítulo Cod]],Tabla32[[#This Row],[UE Cod]])</f>
        <v>0207010001</v>
      </c>
      <c r="J115" t="str">
        <f t="shared" si="10"/>
        <v>0001</v>
      </c>
      <c r="K115" s="22" t="s">
        <v>321</v>
      </c>
      <c r="L115" s="23" t="str">
        <f t="shared" si="11"/>
        <v>MINISTERIO DE SALUD PUBLICA Y ASISTENCIA SOCIAL</v>
      </c>
    </row>
    <row r="116" spans="2:12" x14ac:dyDescent="0.25">
      <c r="B116" t="str">
        <f t="shared" si="6"/>
        <v>0207</v>
      </c>
      <c r="C116" s="20" t="s">
        <v>317</v>
      </c>
      <c r="D116" s="23" t="str">
        <f t="shared" si="7"/>
        <v>MINISTERIO DE SALUD PÚBLICA Y ASISTENCIA SOCIAL</v>
      </c>
      <c r="E116" s="23" t="str">
        <f>CONCATENATE(Tabla32[[#This Row],[Capítulo Cod]],Tabla32[[#This Row],[Sub-Capítulo Cod]])</f>
        <v>020701</v>
      </c>
      <c r="F116" t="str">
        <f t="shared" si="8"/>
        <v>01</v>
      </c>
      <c r="G116" s="21" t="s">
        <v>318</v>
      </c>
      <c r="H116" s="23" t="str">
        <f t="shared" si="9"/>
        <v>MINISTERIO DE SALUD PUBLICA Y ASISTENCIA SOCIAL</v>
      </c>
      <c r="I116" s="23" t="str">
        <f>CONCATENATE(Tabla32[[#This Row],[Capítulo Cod]],Tabla32[[#This Row],[Sub-Capítulo Cod]],Tabla32[[#This Row],[UE Cod]])</f>
        <v>0207010002</v>
      </c>
      <c r="J116" t="str">
        <f t="shared" si="10"/>
        <v>0002</v>
      </c>
      <c r="K116" s="22" t="s">
        <v>323</v>
      </c>
      <c r="L116" s="23" t="str">
        <f t="shared" si="11"/>
        <v>VICEMINISTERIO DE PLANIFICACION Y DESARROLLO</v>
      </c>
    </row>
    <row r="117" spans="2:12" x14ac:dyDescent="0.25">
      <c r="B117" t="str">
        <f t="shared" si="6"/>
        <v>0207</v>
      </c>
      <c r="C117" s="20" t="s">
        <v>317</v>
      </c>
      <c r="D117" s="23" t="str">
        <f t="shared" si="7"/>
        <v>MINISTERIO DE SALUD PÚBLICA Y ASISTENCIA SOCIAL</v>
      </c>
      <c r="E117" s="23" t="str">
        <f>CONCATENATE(Tabla32[[#This Row],[Capítulo Cod]],Tabla32[[#This Row],[Sub-Capítulo Cod]])</f>
        <v>020701</v>
      </c>
      <c r="F117" t="str">
        <f t="shared" si="8"/>
        <v>01</v>
      </c>
      <c r="G117" s="21" t="s">
        <v>318</v>
      </c>
      <c r="H117" s="23" t="str">
        <f t="shared" si="9"/>
        <v>MINISTERIO DE SALUD PUBLICA Y ASISTENCIA SOCIAL</v>
      </c>
      <c r="I117" s="23" t="str">
        <f>CONCATENATE(Tabla32[[#This Row],[Capítulo Cod]],Tabla32[[#This Row],[Sub-Capítulo Cod]],Tabla32[[#This Row],[UE Cod]])</f>
        <v>0207010003</v>
      </c>
      <c r="J117" t="str">
        <f t="shared" si="10"/>
        <v>0003</v>
      </c>
      <c r="K117" s="22" t="s">
        <v>320</v>
      </c>
      <c r="L117" s="23" t="str">
        <f t="shared" si="11"/>
        <v>VICEMINISTERIO DE LA GARANTIA DE LA CALIDAD DE LA ATENCION</v>
      </c>
    </row>
    <row r="118" spans="2:12" x14ac:dyDescent="0.25">
      <c r="B118" t="str">
        <f t="shared" si="6"/>
        <v>0207</v>
      </c>
      <c r="C118" s="20" t="s">
        <v>317</v>
      </c>
      <c r="D118" s="23" t="str">
        <f t="shared" si="7"/>
        <v>MINISTERIO DE SALUD PÚBLICA Y ASISTENCIA SOCIAL</v>
      </c>
      <c r="E118" s="23" t="str">
        <f>CONCATENATE(Tabla32[[#This Row],[Capítulo Cod]],Tabla32[[#This Row],[Sub-Capítulo Cod]])</f>
        <v>020701</v>
      </c>
      <c r="F118" t="str">
        <f t="shared" si="8"/>
        <v>01</v>
      </c>
      <c r="G118" s="21" t="s">
        <v>318</v>
      </c>
      <c r="H118" s="23" t="str">
        <f t="shared" si="9"/>
        <v>MINISTERIO DE SALUD PUBLICA Y ASISTENCIA SOCIAL</v>
      </c>
      <c r="I118" s="23" t="str">
        <f>CONCATENATE(Tabla32[[#This Row],[Capítulo Cod]],Tabla32[[#This Row],[Sub-Capítulo Cod]],Tabla32[[#This Row],[UE Cod]])</f>
        <v>0207010004</v>
      </c>
      <c r="J118" t="str">
        <f t="shared" si="10"/>
        <v>0004</v>
      </c>
      <c r="K118" s="22" t="s">
        <v>319</v>
      </c>
      <c r="L118" s="23" t="str">
        <f t="shared" si="11"/>
        <v>VICEMINISTERIO DE SALUD COLECTIVA</v>
      </c>
    </row>
    <row r="119" spans="2:12" x14ac:dyDescent="0.25">
      <c r="B119" t="str">
        <f t="shared" si="6"/>
        <v>0207</v>
      </c>
      <c r="C119" s="20" t="s">
        <v>317</v>
      </c>
      <c r="D119" s="23" t="str">
        <f t="shared" si="7"/>
        <v>MINISTERIO DE SALUD PÚBLICA Y ASISTENCIA SOCIAL</v>
      </c>
      <c r="E119" s="23" t="str">
        <f>CONCATENATE(Tabla32[[#This Row],[Capítulo Cod]],Tabla32[[#This Row],[Sub-Capítulo Cod]])</f>
        <v>020701</v>
      </c>
      <c r="F119" t="str">
        <f t="shared" si="8"/>
        <v>01</v>
      </c>
      <c r="G119" s="21" t="s">
        <v>318</v>
      </c>
      <c r="H119" s="23" t="str">
        <f t="shared" si="9"/>
        <v>MINISTERIO DE SALUD PUBLICA Y ASISTENCIA SOCIAL</v>
      </c>
      <c r="I119" s="23" t="str">
        <f>CONCATENATE(Tabla32[[#This Row],[Capítulo Cod]],Tabla32[[#This Row],[Sub-Capítulo Cod]],Tabla32[[#This Row],[UE Cod]])</f>
        <v>0207010007</v>
      </c>
      <c r="J119" t="str">
        <f>(MID(K119,1,4))</f>
        <v>0007</v>
      </c>
      <c r="K119" s="22" t="s">
        <v>810</v>
      </c>
      <c r="L119" s="23" t="str">
        <f>REPLACE(K119,1,7,"")</f>
        <v>CONSEJO NACIONAL PARA EL VIH SIDA</v>
      </c>
    </row>
    <row r="120" spans="2:12" x14ac:dyDescent="0.25">
      <c r="B120" t="str">
        <f t="shared" si="6"/>
        <v>0207</v>
      </c>
      <c r="C120" s="20" t="s">
        <v>317</v>
      </c>
      <c r="D120" s="23" t="str">
        <f t="shared" si="7"/>
        <v>MINISTERIO DE SALUD PÚBLICA Y ASISTENCIA SOCIAL</v>
      </c>
      <c r="E120" s="23" t="str">
        <f>CONCATENATE(Tabla32[[#This Row],[Capítulo Cod]],Tabla32[[#This Row],[Sub-Capítulo Cod]])</f>
        <v>020701</v>
      </c>
      <c r="F120" t="str">
        <f t="shared" si="8"/>
        <v>01</v>
      </c>
      <c r="G120" s="21" t="s">
        <v>318</v>
      </c>
      <c r="H120" s="23" t="str">
        <f t="shared" si="9"/>
        <v>MINISTERIO DE SALUD PUBLICA Y ASISTENCIA SOCIAL</v>
      </c>
      <c r="I120" s="23" t="str">
        <f>CONCATENATE(Tabla32[[#This Row],[Capítulo Cod]],Tabla32[[#This Row],[Sub-Capítulo Cod]],Tabla32[[#This Row],[UE Cod]])</f>
        <v>0207010017</v>
      </c>
      <c r="J120" t="str">
        <f t="shared" si="10"/>
        <v>0017</v>
      </c>
      <c r="K120" s="22" t="s">
        <v>322</v>
      </c>
      <c r="L120" s="23" t="str">
        <f t="shared" si="11"/>
        <v>PROGRAMA DE MEDICAMENTOS ESENCIALES</v>
      </c>
    </row>
    <row r="121" spans="2:12" x14ac:dyDescent="0.25">
      <c r="B121" t="str">
        <f t="shared" si="6"/>
        <v>0207</v>
      </c>
      <c r="C121" s="20" t="s">
        <v>317</v>
      </c>
      <c r="D121" s="23" t="str">
        <f t="shared" si="7"/>
        <v>MINISTERIO DE SALUD PÚBLICA Y ASISTENCIA SOCIAL</v>
      </c>
      <c r="E121" s="23" t="str">
        <f>CONCATENATE(Tabla32[[#This Row],[Capítulo Cod]],Tabla32[[#This Row],[Sub-Capítulo Cod]])</f>
        <v>020701</v>
      </c>
      <c r="F121" t="str">
        <f t="shared" si="8"/>
        <v>01</v>
      </c>
      <c r="G121" s="21" t="s">
        <v>318</v>
      </c>
      <c r="H121" s="23" t="str">
        <f t="shared" si="9"/>
        <v>MINISTERIO DE SALUD PUBLICA Y ASISTENCIA SOCIAL</v>
      </c>
      <c r="I121" s="23" t="str">
        <f>CONCATENATE(Tabla32[[#This Row],[Capítulo Cod]],Tabla32[[#This Row],[Sub-Capítulo Cod]],Tabla32[[#This Row],[UE Cod]])</f>
        <v>0207010029</v>
      </c>
      <c r="J121" t="str">
        <f>(MID(K121,1,4))</f>
        <v>0029</v>
      </c>
      <c r="K121" s="22" t="s">
        <v>811</v>
      </c>
      <c r="L121" s="23" t="str">
        <f>REPLACE(K121,1,7,"")</f>
        <v>COMISION PRESIDENCIAL DE POLITICA FARMACEUTICA NACIONAL</v>
      </c>
    </row>
    <row r="122" spans="2:12" x14ac:dyDescent="0.25">
      <c r="B122" t="str">
        <f t="shared" si="6"/>
        <v>0207</v>
      </c>
      <c r="C122" s="20" t="s">
        <v>317</v>
      </c>
      <c r="D122" s="23" t="str">
        <f t="shared" si="7"/>
        <v>MINISTERIO DE SALUD PÚBLICA Y ASISTENCIA SOCIAL</v>
      </c>
      <c r="E122" s="23" t="str">
        <f>CONCATENATE(Tabla32[[#This Row],[Capítulo Cod]],Tabla32[[#This Row],[Sub-Capítulo Cod]])</f>
        <v>020701</v>
      </c>
      <c r="F122" t="str">
        <f t="shared" si="8"/>
        <v>01</v>
      </c>
      <c r="G122" s="21" t="s">
        <v>318</v>
      </c>
      <c r="H122" s="23" t="str">
        <f t="shared" si="9"/>
        <v>MINISTERIO DE SALUD PUBLICA Y ASISTENCIA SOCIAL</v>
      </c>
      <c r="I122" s="23" t="str">
        <f>CONCATENATE(Tabla32[[#This Row],[Capítulo Cod]],Tabla32[[#This Row],[Sub-Capítulo Cod]],Tabla32[[#This Row],[UE Cod]])</f>
        <v>0207010030</v>
      </c>
      <c r="J122" t="str">
        <f t="shared" si="10"/>
        <v>0030</v>
      </c>
      <c r="K122" s="22" t="s">
        <v>324</v>
      </c>
      <c r="L122" s="23" t="str">
        <f t="shared" si="11"/>
        <v>PROGRAMA AMPLIADO DE INMUNIZACIÓN (PAI)</v>
      </c>
    </row>
    <row r="123" spans="2:12" x14ac:dyDescent="0.25">
      <c r="B123" t="str">
        <f t="shared" si="6"/>
        <v>0208</v>
      </c>
      <c r="C123" s="20" t="s">
        <v>325</v>
      </c>
      <c r="D123" s="23" t="str">
        <f t="shared" si="7"/>
        <v>MINISTERIO DE DEPORTES Y RECREACIÓN</v>
      </c>
      <c r="E123" s="23" t="str">
        <f>CONCATENATE(Tabla32[[#This Row],[Capítulo Cod]],Tabla32[[#This Row],[Sub-Capítulo Cod]])</f>
        <v>020801</v>
      </c>
      <c r="F123" t="str">
        <f t="shared" si="8"/>
        <v>01</v>
      </c>
      <c r="G123" s="21" t="s">
        <v>326</v>
      </c>
      <c r="H123" s="23" t="str">
        <f t="shared" si="9"/>
        <v>MINISTERIO DE DEPORTES Y RECREACIÓN</v>
      </c>
      <c r="I123" s="23" t="str">
        <f>CONCATENATE(Tabla32[[#This Row],[Capítulo Cod]],Tabla32[[#This Row],[Sub-Capítulo Cod]],Tabla32[[#This Row],[UE Cod]])</f>
        <v>0208010001</v>
      </c>
      <c r="J123" t="str">
        <f t="shared" si="10"/>
        <v>0001</v>
      </c>
      <c r="K123" s="22" t="s">
        <v>327</v>
      </c>
      <c r="L123" s="23" t="str">
        <f t="shared" si="11"/>
        <v>MINISTERIO DE DEPORTES Y RECREACIÓN</v>
      </c>
    </row>
    <row r="124" spans="2:12" x14ac:dyDescent="0.25">
      <c r="B124" t="str">
        <f t="shared" si="6"/>
        <v>0209</v>
      </c>
      <c r="C124" s="20" t="s">
        <v>328</v>
      </c>
      <c r="D124" s="23" t="str">
        <f t="shared" si="7"/>
        <v>MINISTERIO DE TRABAJO</v>
      </c>
      <c r="E124" s="23" t="str">
        <f>CONCATENATE(Tabla32[[#This Row],[Capítulo Cod]],Tabla32[[#This Row],[Sub-Capítulo Cod]])</f>
        <v>020901</v>
      </c>
      <c r="F124" t="str">
        <f t="shared" si="8"/>
        <v>01</v>
      </c>
      <c r="G124" s="21" t="s">
        <v>329</v>
      </c>
      <c r="H124" s="23" t="str">
        <f t="shared" si="9"/>
        <v>MINISTERIO DE TRABAJO</v>
      </c>
      <c r="I124" s="23" t="str">
        <f>CONCATENATE(Tabla32[[#This Row],[Capítulo Cod]],Tabla32[[#This Row],[Sub-Capítulo Cod]],Tabla32[[#This Row],[UE Cod]])</f>
        <v>0209010001</v>
      </c>
      <c r="J124" t="str">
        <f t="shared" si="10"/>
        <v>0001</v>
      </c>
      <c r="K124" s="22" t="s">
        <v>330</v>
      </c>
      <c r="L124" s="23" t="str">
        <f t="shared" si="11"/>
        <v>MINISTERIO DE TRABAJO</v>
      </c>
    </row>
    <row r="125" spans="2:12" x14ac:dyDescent="0.25">
      <c r="B125" t="str">
        <f t="shared" si="6"/>
        <v>0210</v>
      </c>
      <c r="C125" s="20" t="s">
        <v>331</v>
      </c>
      <c r="D125" s="23" t="str">
        <f t="shared" si="7"/>
        <v>MINISTERIO DE AGRICULTURA</v>
      </c>
      <c r="E125" s="23" t="str">
        <f>CONCATENATE(Tabla32[[#This Row],[Capítulo Cod]],Tabla32[[#This Row],[Sub-Capítulo Cod]])</f>
        <v>021001</v>
      </c>
      <c r="F125" t="str">
        <f t="shared" si="8"/>
        <v>01</v>
      </c>
      <c r="G125" s="21" t="s">
        <v>332</v>
      </c>
      <c r="H125" s="23" t="str">
        <f t="shared" si="9"/>
        <v>MINISTERIO DE AGRICULTURA</v>
      </c>
      <c r="I125" s="23" t="str">
        <f>CONCATENATE(Tabla32[[#This Row],[Capítulo Cod]],Tabla32[[#This Row],[Sub-Capítulo Cod]],Tabla32[[#This Row],[UE Cod]])</f>
        <v>0210010001</v>
      </c>
      <c r="J125" t="str">
        <f t="shared" si="10"/>
        <v>0001</v>
      </c>
      <c r="K125" s="22" t="s">
        <v>334</v>
      </c>
      <c r="L125" s="23" t="str">
        <f t="shared" si="11"/>
        <v>MINISTERIO DE AGRICULTURA</v>
      </c>
    </row>
    <row r="126" spans="2:12" x14ac:dyDescent="0.25">
      <c r="B126" t="str">
        <f t="shared" si="6"/>
        <v>0210</v>
      </c>
      <c r="C126" s="20" t="s">
        <v>331</v>
      </c>
      <c r="D126" s="23" t="str">
        <f t="shared" si="7"/>
        <v>MINISTERIO DE AGRICULTURA</v>
      </c>
      <c r="E126" s="23" t="str">
        <f>CONCATENATE(Tabla32[[#This Row],[Capítulo Cod]],Tabla32[[#This Row],[Sub-Capítulo Cod]])</f>
        <v>021001</v>
      </c>
      <c r="F126" t="str">
        <f t="shared" si="8"/>
        <v>01</v>
      </c>
      <c r="G126" s="21" t="s">
        <v>332</v>
      </c>
      <c r="H126" s="23" t="str">
        <f t="shared" si="9"/>
        <v>MINISTERIO DE AGRICULTURA</v>
      </c>
      <c r="I126" s="23" t="str">
        <f>CONCATENATE(Tabla32[[#This Row],[Capítulo Cod]],Tabla32[[#This Row],[Sub-Capítulo Cod]],Tabla32[[#This Row],[UE Cod]])</f>
        <v>0210010002</v>
      </c>
      <c r="J126" t="str">
        <f t="shared" si="10"/>
        <v>0002</v>
      </c>
      <c r="K126" s="22" t="s">
        <v>333</v>
      </c>
      <c r="L126" s="23" t="str">
        <f t="shared" si="11"/>
        <v>DIRECCION GENERAL DE GANADERIA</v>
      </c>
    </row>
    <row r="127" spans="2:12" x14ac:dyDescent="0.25">
      <c r="B127" t="str">
        <f t="shared" si="6"/>
        <v>0210</v>
      </c>
      <c r="C127" s="20" t="s">
        <v>331</v>
      </c>
      <c r="D127" s="23" t="str">
        <f t="shared" si="7"/>
        <v>MINISTERIO DE AGRICULTURA</v>
      </c>
      <c r="E127" s="23" t="str">
        <f>CONCATENATE(Tabla32[[#This Row],[Capítulo Cod]],Tabla32[[#This Row],[Sub-Capítulo Cod]])</f>
        <v>021001</v>
      </c>
      <c r="F127" t="str">
        <f t="shared" si="8"/>
        <v>01</v>
      </c>
      <c r="G127" s="21" t="s">
        <v>332</v>
      </c>
      <c r="H127" s="23" t="str">
        <f t="shared" si="9"/>
        <v>MINISTERIO DE AGRICULTURA</v>
      </c>
      <c r="I127" s="23" t="str">
        <f>CONCATENATE(Tabla32[[#This Row],[Capítulo Cod]],Tabla32[[#This Row],[Sub-Capítulo Cod]],Tabla32[[#This Row],[UE Cod]])</f>
        <v>0210010003</v>
      </c>
      <c r="J127" t="str">
        <f>(MID(K127,1,4))</f>
        <v>0003</v>
      </c>
      <c r="K127" s="22" t="s">
        <v>812</v>
      </c>
      <c r="L127" s="23" t="str">
        <f>REPLACE(K127,1,7,"")</f>
        <v>OFICINA DE TRATADOS COMERCIALES AGRICOLAS</v>
      </c>
    </row>
    <row r="128" spans="2:12" x14ac:dyDescent="0.25">
      <c r="B128" t="str">
        <f t="shared" si="6"/>
        <v>0211</v>
      </c>
      <c r="C128" s="20" t="s">
        <v>335</v>
      </c>
      <c r="D128" s="23" t="str">
        <f t="shared" si="7"/>
        <v>MINISTERIO DE OBRAS PUBLICAS Y COMUNICACIONES</v>
      </c>
      <c r="E128" s="23" t="str">
        <f>CONCATENATE(Tabla32[[#This Row],[Capítulo Cod]],Tabla32[[#This Row],[Sub-Capítulo Cod]])</f>
        <v>021101</v>
      </c>
      <c r="F128" t="str">
        <f t="shared" si="8"/>
        <v>01</v>
      </c>
      <c r="G128" s="21" t="s">
        <v>336</v>
      </c>
      <c r="H128" s="23" t="str">
        <f t="shared" si="9"/>
        <v>MINISTERIO DE OBRAS PUBLICAS Y COMUNICACIONES</v>
      </c>
      <c r="I128" s="23" t="str">
        <f>CONCATENATE(Tabla32[[#This Row],[Capítulo Cod]],Tabla32[[#This Row],[Sub-Capítulo Cod]],Tabla32[[#This Row],[UE Cod]])</f>
        <v>0211010001</v>
      </c>
      <c r="J128" t="str">
        <f t="shared" si="10"/>
        <v>0001</v>
      </c>
      <c r="K128" s="22" t="s">
        <v>339</v>
      </c>
      <c r="L128" s="23" t="str">
        <f t="shared" si="11"/>
        <v>MINISTERIO DE OBRAS PUBLICAS Y COMUNICACIONES</v>
      </c>
    </row>
    <row r="129" spans="2:12" x14ac:dyDescent="0.25">
      <c r="B129" t="str">
        <f t="shared" si="6"/>
        <v>0211</v>
      </c>
      <c r="C129" s="20" t="s">
        <v>335</v>
      </c>
      <c r="D129" s="23" t="str">
        <f t="shared" si="7"/>
        <v>MINISTERIO DE OBRAS PUBLICAS Y COMUNICACIONES</v>
      </c>
      <c r="E129" s="23" t="str">
        <f>CONCATENATE(Tabla32[[#This Row],[Capítulo Cod]],Tabla32[[#This Row],[Sub-Capítulo Cod]])</f>
        <v>021101</v>
      </c>
      <c r="F129" t="str">
        <f t="shared" si="8"/>
        <v>01</v>
      </c>
      <c r="G129" s="21" t="s">
        <v>336</v>
      </c>
      <c r="H129" s="23" t="str">
        <f t="shared" si="9"/>
        <v>MINISTERIO DE OBRAS PUBLICAS Y COMUNICACIONES</v>
      </c>
      <c r="I129" s="23" t="str">
        <f>CONCATENATE(Tabla32[[#This Row],[Capítulo Cod]],Tabla32[[#This Row],[Sub-Capítulo Cod]],Tabla32[[#This Row],[UE Cod]])</f>
        <v>0211010002</v>
      </c>
      <c r="J129" t="str">
        <f t="shared" si="10"/>
        <v>0002</v>
      </c>
      <c r="K129" s="22" t="s">
        <v>341</v>
      </c>
      <c r="L129" s="23" t="str">
        <f t="shared" si="11"/>
        <v>DIRECCION GENERAL DE EMBELLECIMIENTO DE CARRETERAS Y AVENIDAS DE CIRCUNV.</v>
      </c>
    </row>
    <row r="130" spans="2:12" x14ac:dyDescent="0.25">
      <c r="B130" t="str">
        <f t="shared" si="6"/>
        <v>0211</v>
      </c>
      <c r="C130" s="20" t="s">
        <v>335</v>
      </c>
      <c r="D130" s="23" t="str">
        <f t="shared" si="7"/>
        <v>MINISTERIO DE OBRAS PUBLICAS Y COMUNICACIONES</v>
      </c>
      <c r="E130" s="23" t="str">
        <f>CONCATENATE(Tabla32[[#This Row],[Capítulo Cod]],Tabla32[[#This Row],[Sub-Capítulo Cod]])</f>
        <v>021101</v>
      </c>
      <c r="F130" t="str">
        <f t="shared" si="8"/>
        <v>01</v>
      </c>
      <c r="G130" s="21" t="s">
        <v>336</v>
      </c>
      <c r="H130" s="23" t="str">
        <f t="shared" si="9"/>
        <v>MINISTERIO DE OBRAS PUBLICAS Y COMUNICACIONES</v>
      </c>
      <c r="I130" s="23" t="str">
        <f>CONCATENATE(Tabla32[[#This Row],[Capítulo Cod]],Tabla32[[#This Row],[Sub-Capítulo Cod]],Tabla32[[#This Row],[UE Cod]])</f>
        <v>0211010003</v>
      </c>
      <c r="J130" t="str">
        <f t="shared" si="10"/>
        <v>0003</v>
      </c>
      <c r="K130" s="22" t="s">
        <v>337</v>
      </c>
      <c r="L130" s="23" t="str">
        <f t="shared" si="11"/>
        <v>OFICINA PARA EL REORDENAMIENTO DEL TRANSPORTE</v>
      </c>
    </row>
    <row r="131" spans="2:12" x14ac:dyDescent="0.25">
      <c r="B131" t="str">
        <f t="shared" si="6"/>
        <v>0211</v>
      </c>
      <c r="C131" s="20" t="s">
        <v>335</v>
      </c>
      <c r="D131" s="23" t="str">
        <f t="shared" si="7"/>
        <v>MINISTERIO DE OBRAS PUBLICAS Y COMUNICACIONES</v>
      </c>
      <c r="E131" s="23" t="str">
        <f>CONCATENATE(Tabla32[[#This Row],[Capítulo Cod]],Tabla32[[#This Row],[Sub-Capítulo Cod]])</f>
        <v>021101</v>
      </c>
      <c r="F131" t="str">
        <f t="shared" si="8"/>
        <v>01</v>
      </c>
      <c r="G131" s="21" t="s">
        <v>336</v>
      </c>
      <c r="H131" s="23" t="str">
        <f t="shared" si="9"/>
        <v>MINISTERIO DE OBRAS PUBLICAS Y COMUNICACIONES</v>
      </c>
      <c r="I131" s="23" t="str">
        <f>CONCATENATE(Tabla32[[#This Row],[Capítulo Cod]],Tabla32[[#This Row],[Sub-Capítulo Cod]],Tabla32[[#This Row],[UE Cod]])</f>
        <v>0211010004</v>
      </c>
      <c r="J131" t="str">
        <f t="shared" si="10"/>
        <v>0004</v>
      </c>
      <c r="K131" s="22" t="s">
        <v>342</v>
      </c>
      <c r="L131" s="23" t="str">
        <f t="shared" si="11"/>
        <v>OFICINA METROPOLITANA DE SERVICIOS DE AUTOBUSES</v>
      </c>
    </row>
    <row r="132" spans="2:12" x14ac:dyDescent="0.25">
      <c r="B132" t="str">
        <f t="shared" si="6"/>
        <v>0211</v>
      </c>
      <c r="C132" s="20" t="s">
        <v>335</v>
      </c>
      <c r="D132" s="23" t="str">
        <f t="shared" si="7"/>
        <v>MINISTERIO DE OBRAS PUBLICAS Y COMUNICACIONES</v>
      </c>
      <c r="E132" s="23" t="str">
        <f>CONCATENATE(Tabla32[[#This Row],[Capítulo Cod]],Tabla32[[#This Row],[Sub-Capítulo Cod]])</f>
        <v>021101</v>
      </c>
      <c r="F132" t="str">
        <f t="shared" si="8"/>
        <v>01</v>
      </c>
      <c r="G132" s="21" t="s">
        <v>336</v>
      </c>
      <c r="H132" s="23" t="str">
        <f t="shared" si="9"/>
        <v>MINISTERIO DE OBRAS PUBLICAS Y COMUNICACIONES</v>
      </c>
      <c r="I132" s="23" t="str">
        <f>CONCATENATE(Tabla32[[#This Row],[Capítulo Cod]],Tabla32[[#This Row],[Sub-Capítulo Cod]],Tabla32[[#This Row],[UE Cod]])</f>
        <v>0211010006</v>
      </c>
      <c r="J132" t="str">
        <f t="shared" si="10"/>
        <v>0006</v>
      </c>
      <c r="K132" s="22" t="s">
        <v>343</v>
      </c>
      <c r="L132" s="23" t="str">
        <f t="shared" si="11"/>
        <v>OFICINA NAC. DE EVALUACIÓN SÍSMICA Y VULNERABILIDAD DE INFRAESTRUCTURA</v>
      </c>
    </row>
    <row r="133" spans="2:12" x14ac:dyDescent="0.25">
      <c r="B133" t="str">
        <f t="shared" si="6"/>
        <v>0211</v>
      </c>
      <c r="C133" s="20" t="s">
        <v>335</v>
      </c>
      <c r="D133" s="23" t="str">
        <f t="shared" si="7"/>
        <v>MINISTERIO DE OBRAS PUBLICAS Y COMUNICACIONES</v>
      </c>
      <c r="E133" s="23" t="str">
        <f>CONCATENATE(Tabla32[[#This Row],[Capítulo Cod]],Tabla32[[#This Row],[Sub-Capítulo Cod]])</f>
        <v>021101</v>
      </c>
      <c r="F133" t="str">
        <f t="shared" si="8"/>
        <v>01</v>
      </c>
      <c r="G133" s="21" t="s">
        <v>336</v>
      </c>
      <c r="H133" s="23" t="str">
        <f t="shared" si="9"/>
        <v>MINISTERIO DE OBRAS PUBLICAS Y COMUNICACIONES</v>
      </c>
      <c r="I133" s="23" t="str">
        <f>CONCATENATE(Tabla32[[#This Row],[Capítulo Cod]],Tabla32[[#This Row],[Sub-Capítulo Cod]],Tabla32[[#This Row],[UE Cod]])</f>
        <v>0211010009</v>
      </c>
      <c r="J133" t="str">
        <f t="shared" si="10"/>
        <v>0009</v>
      </c>
      <c r="K133" s="22" t="s">
        <v>338</v>
      </c>
      <c r="L133" s="23" t="str">
        <f t="shared" si="11"/>
        <v>SERVICIO METEOROLÓGICO NACIONAL</v>
      </c>
    </row>
    <row r="134" spans="2:12" x14ac:dyDescent="0.25">
      <c r="B134" t="str">
        <f t="shared" si="6"/>
        <v>0211</v>
      </c>
      <c r="C134" s="20" t="s">
        <v>335</v>
      </c>
      <c r="D134" s="23" t="str">
        <f t="shared" si="7"/>
        <v>MINISTERIO DE OBRAS PUBLICAS Y COMUNICACIONES</v>
      </c>
      <c r="E134" s="23" t="str">
        <f>CONCATENATE(Tabla32[[#This Row],[Capítulo Cod]],Tabla32[[#This Row],[Sub-Capítulo Cod]])</f>
        <v>021101</v>
      </c>
      <c r="F134" t="str">
        <f t="shared" si="8"/>
        <v>01</v>
      </c>
      <c r="G134" s="21" t="s">
        <v>336</v>
      </c>
      <c r="H134" s="23" t="str">
        <f t="shared" si="9"/>
        <v>MINISTERIO DE OBRAS PUBLICAS Y COMUNICACIONES</v>
      </c>
      <c r="I134" s="23" t="str">
        <f>CONCATENATE(Tabla32[[#This Row],[Capítulo Cod]],Tabla32[[#This Row],[Sub-Capítulo Cod]],Tabla32[[#This Row],[UE Cod]])</f>
        <v>0211010010</v>
      </c>
      <c r="J134" t="str">
        <f t="shared" si="10"/>
        <v>0010</v>
      </c>
      <c r="K134" s="22" t="s">
        <v>340</v>
      </c>
      <c r="L134" s="23" t="str">
        <f t="shared" si="11"/>
        <v>COMISION PRESIDENCIAL PARA LA MODERNIZACION Y SEGURIDAD PORTUARIAS</v>
      </c>
    </row>
    <row r="135" spans="2:12" x14ac:dyDescent="0.25">
      <c r="B135" t="str">
        <f t="shared" si="6"/>
        <v>0212</v>
      </c>
      <c r="C135" s="20" t="s">
        <v>344</v>
      </c>
      <c r="D135" s="23" t="str">
        <f t="shared" si="7"/>
        <v>MINISTERIO DE INDUSTRIA Y COMERCIO Y MIPYMES</v>
      </c>
      <c r="E135" s="23" t="str">
        <f>CONCATENATE(Tabla32[[#This Row],[Capítulo Cod]],Tabla32[[#This Row],[Sub-Capítulo Cod]])</f>
        <v>021201</v>
      </c>
      <c r="F135" t="str">
        <f t="shared" si="8"/>
        <v>01</v>
      </c>
      <c r="G135" s="21" t="s">
        <v>345</v>
      </c>
      <c r="H135" s="23" t="str">
        <f t="shared" si="9"/>
        <v>MINISTERIO DE INDUSTRIA Y COMERCIO</v>
      </c>
      <c r="I135" s="23" t="str">
        <f>CONCATENATE(Tabla32[[#This Row],[Capítulo Cod]],Tabla32[[#This Row],[Sub-Capítulo Cod]],Tabla32[[#This Row],[UE Cod]])</f>
        <v>0212010001</v>
      </c>
      <c r="J135" t="str">
        <f t="shared" si="10"/>
        <v>0001</v>
      </c>
      <c r="K135" s="22" t="s">
        <v>347</v>
      </c>
      <c r="L135" s="23" t="str">
        <f t="shared" si="11"/>
        <v>MINISTERIO DE INDUSTRIA Y COMERCIO</v>
      </c>
    </row>
    <row r="136" spans="2:12" x14ac:dyDescent="0.25">
      <c r="B136" t="str">
        <f t="shared" si="6"/>
        <v>0212</v>
      </c>
      <c r="C136" s="20" t="s">
        <v>344</v>
      </c>
      <c r="D136" s="23" t="str">
        <f t="shared" si="7"/>
        <v>MINISTERIO DE INDUSTRIA Y COMERCIO Y MIPYMES</v>
      </c>
      <c r="E136" s="23" t="str">
        <f>CONCATENATE(Tabla32[[#This Row],[Capítulo Cod]],Tabla32[[#This Row],[Sub-Capítulo Cod]])</f>
        <v>021201</v>
      </c>
      <c r="F136" t="str">
        <f t="shared" si="8"/>
        <v>01</v>
      </c>
      <c r="G136" s="21" t="s">
        <v>345</v>
      </c>
      <c r="H136" s="23" t="str">
        <f t="shared" si="9"/>
        <v>MINISTERIO DE INDUSTRIA Y COMERCIO</v>
      </c>
      <c r="I136" s="23" t="str">
        <f>CONCATENATE(Tabla32[[#This Row],[Capítulo Cod]],Tabla32[[#This Row],[Sub-Capítulo Cod]],Tabla32[[#This Row],[UE Cod]])</f>
        <v>0212010007</v>
      </c>
      <c r="J136" t="str">
        <f t="shared" si="10"/>
        <v>0007</v>
      </c>
      <c r="K136" s="22" t="s">
        <v>349</v>
      </c>
      <c r="L136" s="23" t="str">
        <f t="shared" si="11"/>
        <v>INDUSTRIA NACIONAL DE LA AGUJA</v>
      </c>
    </row>
    <row r="137" spans="2:12" x14ac:dyDescent="0.25">
      <c r="B137" t="str">
        <f t="shared" si="6"/>
        <v>0212</v>
      </c>
      <c r="C137" s="20" t="s">
        <v>344</v>
      </c>
      <c r="D137" s="23" t="str">
        <f t="shared" si="7"/>
        <v>MINISTERIO DE INDUSTRIA Y COMERCIO Y MIPYMES</v>
      </c>
      <c r="E137" s="23" t="str">
        <f>CONCATENATE(Tabla32[[#This Row],[Capítulo Cod]],Tabla32[[#This Row],[Sub-Capítulo Cod]])</f>
        <v>021201</v>
      </c>
      <c r="F137" t="str">
        <f t="shared" si="8"/>
        <v>01</v>
      </c>
      <c r="G137" s="21" t="s">
        <v>345</v>
      </c>
      <c r="H137" s="23" t="str">
        <f t="shared" si="9"/>
        <v>MINISTERIO DE INDUSTRIA Y COMERCIO</v>
      </c>
      <c r="I137" s="23" t="str">
        <f>CONCATENATE(Tabla32[[#This Row],[Capítulo Cod]],Tabla32[[#This Row],[Sub-Capítulo Cod]],Tabla32[[#This Row],[UE Cod]])</f>
        <v>0212010008</v>
      </c>
      <c r="J137" t="str">
        <f t="shared" si="10"/>
        <v>0008</v>
      </c>
      <c r="K137" s="22" t="s">
        <v>348</v>
      </c>
      <c r="L137" s="23" t="str">
        <f t="shared" si="11"/>
        <v>OFICINA NACIONAL DE DERECHO DE AUTOR</v>
      </c>
    </row>
    <row r="138" spans="2:12" x14ac:dyDescent="0.25">
      <c r="B138" t="str">
        <f t="shared" si="6"/>
        <v>0212</v>
      </c>
      <c r="C138" s="20" t="s">
        <v>344</v>
      </c>
      <c r="D138" s="23" t="str">
        <f t="shared" si="7"/>
        <v>MINISTERIO DE INDUSTRIA Y COMERCIO Y MIPYMES</v>
      </c>
      <c r="E138" s="23" t="str">
        <f>CONCATENATE(Tabla32[[#This Row],[Capítulo Cod]],Tabla32[[#This Row],[Sub-Capítulo Cod]])</f>
        <v>021201</v>
      </c>
      <c r="F138" t="str">
        <f t="shared" si="8"/>
        <v>01</v>
      </c>
      <c r="G138" s="21" t="s">
        <v>345</v>
      </c>
      <c r="H138" s="23" t="str">
        <f t="shared" si="9"/>
        <v>MINISTERIO DE INDUSTRIA Y COMERCIO</v>
      </c>
      <c r="I138" s="23" t="str">
        <f>CONCATENATE(Tabla32[[#This Row],[Capítulo Cod]],Tabla32[[#This Row],[Sub-Capítulo Cod]],Tabla32[[#This Row],[UE Cod]])</f>
        <v>0212010009</v>
      </c>
      <c r="J138" t="str">
        <f t="shared" si="10"/>
        <v>0009</v>
      </c>
      <c r="K138" s="22" t="s">
        <v>346</v>
      </c>
      <c r="L138" s="23" t="str">
        <f t="shared" si="11"/>
        <v>DIRECCION DE FOMENTO Y DESARROLLO DE LA ARTESANIA NACIONAL (FODEARTE)</v>
      </c>
    </row>
    <row r="139" spans="2:12" x14ac:dyDescent="0.25">
      <c r="B139" t="str">
        <f t="shared" si="6"/>
        <v>0212</v>
      </c>
      <c r="C139" s="20" t="s">
        <v>344</v>
      </c>
      <c r="D139" s="23" t="str">
        <f t="shared" si="7"/>
        <v>MINISTERIO DE INDUSTRIA Y COMERCIO Y MIPYMES</v>
      </c>
      <c r="E139" s="23" t="str">
        <f>CONCATENATE(Tabla32[[#This Row],[Capítulo Cod]],Tabla32[[#This Row],[Sub-Capítulo Cod]])</f>
        <v>021201</v>
      </c>
      <c r="F139" t="str">
        <f t="shared" si="8"/>
        <v>01</v>
      </c>
      <c r="G139" s="21" t="s">
        <v>345</v>
      </c>
      <c r="H139" s="23" t="str">
        <f t="shared" si="9"/>
        <v>MINISTERIO DE INDUSTRIA Y COMERCIO</v>
      </c>
      <c r="I139" s="23" t="str">
        <f>CONCATENATE(Tabla32[[#This Row],[Capítulo Cod]],Tabla32[[#This Row],[Sub-Capítulo Cod]],Tabla32[[#This Row],[UE Cod]])</f>
        <v>0212010010</v>
      </c>
      <c r="J139" t="str">
        <f t="shared" si="10"/>
        <v>0010</v>
      </c>
      <c r="K139" s="22" t="s">
        <v>350</v>
      </c>
      <c r="L139" s="23" t="str">
        <f t="shared" si="11"/>
        <v>CONSEJO DE COORDINACIÓN DE LA ZONA ESPECIAL DE DESARROLLO FRONTERIZO (CCDF)</v>
      </c>
    </row>
    <row r="140" spans="2:12" x14ac:dyDescent="0.25">
      <c r="B140" t="str">
        <f t="shared" si="6"/>
        <v>0213</v>
      </c>
      <c r="C140" s="20" t="s">
        <v>351</v>
      </c>
      <c r="D140" s="23" t="str">
        <f t="shared" si="7"/>
        <v>MINISTERIO DE TURISMO</v>
      </c>
      <c r="E140" s="23" t="str">
        <f>CONCATENATE(Tabla32[[#This Row],[Capítulo Cod]],Tabla32[[#This Row],[Sub-Capítulo Cod]])</f>
        <v>021301</v>
      </c>
      <c r="F140" t="str">
        <f t="shared" si="8"/>
        <v>01</v>
      </c>
      <c r="G140" s="21" t="s">
        <v>352</v>
      </c>
      <c r="H140" s="23" t="str">
        <f t="shared" si="9"/>
        <v>MINISTERIO DE TURISMO</v>
      </c>
      <c r="I140" s="23" t="str">
        <f>CONCATENATE(Tabla32[[#This Row],[Capítulo Cod]],Tabla32[[#This Row],[Sub-Capítulo Cod]],Tabla32[[#This Row],[UE Cod]])</f>
        <v>0213010001</v>
      </c>
      <c r="J140" t="str">
        <f t="shared" si="10"/>
        <v>0001</v>
      </c>
      <c r="K140" s="22" t="s">
        <v>354</v>
      </c>
      <c r="L140" s="23" t="str">
        <f t="shared" si="11"/>
        <v>MINISTERIO DE TURISMO</v>
      </c>
    </row>
    <row r="141" spans="2:12" x14ac:dyDescent="0.25">
      <c r="B141" t="str">
        <f t="shared" si="6"/>
        <v>0213</v>
      </c>
      <c r="C141" s="20" t="s">
        <v>351</v>
      </c>
      <c r="D141" s="23" t="str">
        <f t="shared" si="7"/>
        <v>MINISTERIO DE TURISMO</v>
      </c>
      <c r="E141" s="23" t="str">
        <f>CONCATENATE(Tabla32[[#This Row],[Capítulo Cod]],Tabla32[[#This Row],[Sub-Capítulo Cod]])</f>
        <v>021301</v>
      </c>
      <c r="F141" t="str">
        <f t="shared" si="8"/>
        <v>01</v>
      </c>
      <c r="G141" s="21" t="s">
        <v>352</v>
      </c>
      <c r="H141" s="23" t="str">
        <f t="shared" si="9"/>
        <v>MINISTERIO DE TURISMO</v>
      </c>
      <c r="I141" s="23" t="str">
        <f>CONCATENATE(Tabla32[[#This Row],[Capítulo Cod]],Tabla32[[#This Row],[Sub-Capítulo Cod]],Tabla32[[#This Row],[UE Cod]])</f>
        <v>0213010002</v>
      </c>
      <c r="J141" t="str">
        <f t="shared" si="10"/>
        <v>0002</v>
      </c>
      <c r="K141" s="22" t="s">
        <v>353</v>
      </c>
      <c r="L141" s="23" t="str">
        <f t="shared" si="11"/>
        <v>COMITE EJECUTOR DE INFRAESTRUCTA EN ZONAS TURISTICAS (CEIZTUR)</v>
      </c>
    </row>
    <row r="142" spans="2:12" x14ac:dyDescent="0.25">
      <c r="B142" t="str">
        <f t="shared" si="6"/>
        <v>0214</v>
      </c>
      <c r="C142" s="20" t="s">
        <v>355</v>
      </c>
      <c r="D142" s="23" t="str">
        <f t="shared" si="7"/>
        <v>PROCURADURÍA GENERAL DE LA REPUBLICA</v>
      </c>
      <c r="E142" s="23" t="str">
        <f>CONCATENATE(Tabla32[[#This Row],[Capítulo Cod]],Tabla32[[#This Row],[Sub-Capítulo Cod]])</f>
        <v>021401</v>
      </c>
      <c r="F142" t="str">
        <f t="shared" si="8"/>
        <v>01</v>
      </c>
      <c r="G142" s="21" t="s">
        <v>356</v>
      </c>
      <c r="H142" s="23" t="str">
        <f t="shared" si="9"/>
        <v>PROCURADURIA GENERAL DE LA REPUBLICA</v>
      </c>
      <c r="I142" s="23" t="str">
        <f>CONCATENATE(Tabla32[[#This Row],[Capítulo Cod]],Tabla32[[#This Row],[Sub-Capítulo Cod]],Tabla32[[#This Row],[UE Cod]])</f>
        <v>0214010001</v>
      </c>
      <c r="J142" t="str">
        <f t="shared" si="10"/>
        <v>0001</v>
      </c>
      <c r="K142" s="22" t="s">
        <v>357</v>
      </c>
      <c r="L142" s="23" t="str">
        <f t="shared" si="11"/>
        <v>PROCURADURIA GENERAL DE LA REPUBLICA DOMINICANA</v>
      </c>
    </row>
    <row r="143" spans="2:12" x14ac:dyDescent="0.25">
      <c r="B143" t="str">
        <f t="shared" si="6"/>
        <v>0215</v>
      </c>
      <c r="C143" s="20" t="s">
        <v>358</v>
      </c>
      <c r="D143" s="23" t="str">
        <f t="shared" si="7"/>
        <v>MINISTERIO DE LA MUJER</v>
      </c>
      <c r="E143" s="23" t="str">
        <f>CONCATENATE(Tabla32[[#This Row],[Capítulo Cod]],Tabla32[[#This Row],[Sub-Capítulo Cod]])</f>
        <v>021501</v>
      </c>
      <c r="F143" t="str">
        <f t="shared" si="8"/>
        <v>01</v>
      </c>
      <c r="G143" s="21" t="s">
        <v>359</v>
      </c>
      <c r="H143" s="23" t="str">
        <f t="shared" si="9"/>
        <v>MINISTERIO DE LA  MUJER</v>
      </c>
      <c r="I143" s="23" t="str">
        <f>CONCATENATE(Tabla32[[#This Row],[Capítulo Cod]],Tabla32[[#This Row],[Sub-Capítulo Cod]],Tabla32[[#This Row],[UE Cod]])</f>
        <v>0215010001</v>
      </c>
      <c r="J143" t="str">
        <f t="shared" si="10"/>
        <v>0001</v>
      </c>
      <c r="K143" s="22" t="s">
        <v>360</v>
      </c>
      <c r="L143" s="23" t="str">
        <f t="shared" si="11"/>
        <v>MINISTERIO DE LA MUJER</v>
      </c>
    </row>
    <row r="144" spans="2:12" x14ac:dyDescent="0.25">
      <c r="B144" t="str">
        <f t="shared" si="6"/>
        <v>0216</v>
      </c>
      <c r="C144" s="20" t="s">
        <v>361</v>
      </c>
      <c r="D144" s="23" t="str">
        <f t="shared" si="7"/>
        <v>MINISTERIO DE CULTURA</v>
      </c>
      <c r="E144" s="23" t="str">
        <f>CONCATENATE(Tabla32[[#This Row],[Capítulo Cod]],Tabla32[[#This Row],[Sub-Capítulo Cod]])</f>
        <v>021601</v>
      </c>
      <c r="F144" t="str">
        <f t="shared" si="8"/>
        <v>01</v>
      </c>
      <c r="G144" s="21" t="s">
        <v>362</v>
      </c>
      <c r="H144" s="23" t="str">
        <f t="shared" si="9"/>
        <v>MINISTERIO DE CULTURA</v>
      </c>
      <c r="I144" s="23" t="str">
        <f>CONCATENATE(Tabla32[[#This Row],[Capítulo Cod]],Tabla32[[#This Row],[Sub-Capítulo Cod]],Tabla32[[#This Row],[UE Cod]])</f>
        <v>0216010001</v>
      </c>
      <c r="J144" t="str">
        <f t="shared" si="10"/>
        <v>0001</v>
      </c>
      <c r="K144" s="22" t="s">
        <v>363</v>
      </c>
      <c r="L144" s="23" t="str">
        <f t="shared" si="11"/>
        <v>MINISTERIO DE CULTURA</v>
      </c>
    </row>
    <row r="145" spans="2:12" x14ac:dyDescent="0.25">
      <c r="B145" t="str">
        <f t="shared" si="6"/>
        <v>0216</v>
      </c>
      <c r="C145" s="20" t="s">
        <v>361</v>
      </c>
      <c r="D145" s="23" t="str">
        <f t="shared" si="7"/>
        <v>MINISTERIO DE CULTURA</v>
      </c>
      <c r="E145" s="23" t="str">
        <f>CONCATENATE(Tabla32[[#This Row],[Capítulo Cod]],Tabla32[[#This Row],[Sub-Capítulo Cod]])</f>
        <v>021601</v>
      </c>
      <c r="F145" t="str">
        <f t="shared" si="8"/>
        <v>01</v>
      </c>
      <c r="G145" s="21" t="s">
        <v>362</v>
      </c>
      <c r="H145" s="23" t="str">
        <f t="shared" si="9"/>
        <v>MINISTERIO DE CULTURA</v>
      </c>
      <c r="I145" s="23" t="str">
        <f>CONCATENATE(Tabla32[[#This Row],[Capítulo Cod]],Tabla32[[#This Row],[Sub-Capítulo Cod]],Tabla32[[#This Row],[UE Cod]])</f>
        <v>0216010002</v>
      </c>
      <c r="J145" t="str">
        <f t="shared" si="10"/>
        <v>0002</v>
      </c>
      <c r="K145" s="22" t="s">
        <v>365</v>
      </c>
      <c r="L145" s="23" t="str">
        <f t="shared" si="11"/>
        <v>ORQUESTA SINFÓNICA NACIONAL</v>
      </c>
    </row>
    <row r="146" spans="2:12" x14ac:dyDescent="0.25">
      <c r="B146" t="str">
        <f t="shared" si="6"/>
        <v>0216</v>
      </c>
      <c r="C146" s="20" t="s">
        <v>361</v>
      </c>
      <c r="D146" s="23" t="str">
        <f t="shared" si="7"/>
        <v>MINISTERIO DE CULTURA</v>
      </c>
      <c r="E146" s="23" t="str">
        <f>CONCATENATE(Tabla32[[#This Row],[Capítulo Cod]],Tabla32[[#This Row],[Sub-Capítulo Cod]])</f>
        <v>021601</v>
      </c>
      <c r="F146" t="str">
        <f t="shared" si="8"/>
        <v>01</v>
      </c>
      <c r="G146" s="21" t="s">
        <v>362</v>
      </c>
      <c r="H146" s="23" t="str">
        <f t="shared" si="9"/>
        <v>MINISTERIO DE CULTURA</v>
      </c>
      <c r="I146" s="23" t="str">
        <f>CONCATENATE(Tabla32[[#This Row],[Capítulo Cod]],Tabla32[[#This Row],[Sub-Capítulo Cod]],Tabla32[[#This Row],[UE Cod]])</f>
        <v>0216010003</v>
      </c>
      <c r="J146" t="str">
        <f t="shared" si="10"/>
        <v>0003</v>
      </c>
      <c r="K146" s="22" t="s">
        <v>364</v>
      </c>
      <c r="L146" s="23" t="str">
        <f t="shared" si="11"/>
        <v>BIBLIOTECA NACIONAL PEDRO HENRÍQUEZ UREÑA</v>
      </c>
    </row>
    <row r="147" spans="2:12" x14ac:dyDescent="0.25">
      <c r="B147" t="str">
        <f t="shared" si="6"/>
        <v>0216</v>
      </c>
      <c r="C147" s="20" t="s">
        <v>361</v>
      </c>
      <c r="D147" s="23" t="str">
        <f t="shared" si="7"/>
        <v>MINISTERIO DE CULTURA</v>
      </c>
      <c r="E147" s="23" t="str">
        <f>CONCATENATE(Tabla32[[#This Row],[Capítulo Cod]],Tabla32[[#This Row],[Sub-Capítulo Cod]])</f>
        <v>021601</v>
      </c>
      <c r="F147" t="str">
        <f t="shared" si="8"/>
        <v>01</v>
      </c>
      <c r="G147" s="21" t="s">
        <v>362</v>
      </c>
      <c r="H147" s="23" t="str">
        <f t="shared" si="9"/>
        <v>MINISTERIO DE CULTURA</v>
      </c>
      <c r="I147" s="23" t="str">
        <f>CONCATENATE(Tabla32[[#This Row],[Capítulo Cod]],Tabla32[[#This Row],[Sub-Capítulo Cod]],Tabla32[[#This Row],[UE Cod]])</f>
        <v>0216010005</v>
      </c>
      <c r="J147" t="str">
        <f t="shared" si="10"/>
        <v>0005</v>
      </c>
      <c r="K147" s="22" t="s">
        <v>366</v>
      </c>
      <c r="L147" s="23" t="str">
        <f t="shared" si="11"/>
        <v>DIRECCIÓN GENERAL DE BELLAS ARTES</v>
      </c>
    </row>
    <row r="148" spans="2:12" x14ac:dyDescent="0.25">
      <c r="B148" t="str">
        <f t="shared" si="6"/>
        <v>0217</v>
      </c>
      <c r="C148" s="20" t="s">
        <v>367</v>
      </c>
      <c r="D148" s="23" t="str">
        <f t="shared" si="7"/>
        <v>MINISTERIO DE LA JUVENTUD</v>
      </c>
      <c r="E148" s="23" t="str">
        <f>CONCATENATE(Tabla32[[#This Row],[Capítulo Cod]],Tabla32[[#This Row],[Sub-Capítulo Cod]])</f>
        <v>021701</v>
      </c>
      <c r="F148" t="str">
        <f t="shared" si="8"/>
        <v>01</v>
      </c>
      <c r="G148" s="21" t="s">
        <v>368</v>
      </c>
      <c r="H148" s="23" t="str">
        <f t="shared" si="9"/>
        <v>MINISTERIO DE LA JUVENTUD</v>
      </c>
      <c r="I148" s="23" t="str">
        <f>CONCATENATE(Tabla32[[#This Row],[Capítulo Cod]],Tabla32[[#This Row],[Sub-Capítulo Cod]],Tabla32[[#This Row],[UE Cod]])</f>
        <v>0217010001</v>
      </c>
      <c r="J148" t="str">
        <f t="shared" si="10"/>
        <v>0001</v>
      </c>
      <c r="K148" s="22" t="s">
        <v>369</v>
      </c>
      <c r="L148" s="23" t="str">
        <f t="shared" si="11"/>
        <v>MINISTERIO DE LA JUVENTUD</v>
      </c>
    </row>
    <row r="149" spans="2:12" x14ac:dyDescent="0.25">
      <c r="B149" t="str">
        <f t="shared" si="6"/>
        <v>0218</v>
      </c>
      <c r="C149" s="20" t="s">
        <v>370</v>
      </c>
      <c r="D149" s="23" t="str">
        <f t="shared" si="7"/>
        <v>MINISTERIO DE MEDIO AMBIENTE Y RECURSOS NATURALES</v>
      </c>
      <c r="E149" s="23" t="str">
        <f>CONCATENATE(Tabla32[[#This Row],[Capítulo Cod]],Tabla32[[#This Row],[Sub-Capítulo Cod]])</f>
        <v>021801</v>
      </c>
      <c r="F149" t="str">
        <f t="shared" si="8"/>
        <v>01</v>
      </c>
      <c r="G149" s="21" t="s">
        <v>371</v>
      </c>
      <c r="H149" s="23" t="str">
        <f t="shared" si="9"/>
        <v>MINISTERIO DE MEDIO AMBIENTE Y REC. NAT.</v>
      </c>
      <c r="I149" s="23" t="str">
        <f>CONCATENATE(Tabla32[[#This Row],[Capítulo Cod]],Tabla32[[#This Row],[Sub-Capítulo Cod]],Tabla32[[#This Row],[UE Cod]])</f>
        <v>0218010001</v>
      </c>
      <c r="J149" t="str">
        <f t="shared" si="10"/>
        <v>0001</v>
      </c>
      <c r="K149" s="22" t="s">
        <v>372</v>
      </c>
      <c r="L149" s="23" t="str">
        <f t="shared" si="11"/>
        <v>MINISTERIO  DE MEDIO AMBIENTE Y RECURSOS NATURALES</v>
      </c>
    </row>
    <row r="150" spans="2:12" x14ac:dyDescent="0.25">
      <c r="B150" t="str">
        <f t="shared" si="6"/>
        <v>0219</v>
      </c>
      <c r="C150" s="20" t="s">
        <v>378</v>
      </c>
      <c r="D150" s="23" t="str">
        <f t="shared" si="7"/>
        <v>MINISTERIO DE EDUCACIÓN SUPERIOR CIENCIA Y TECNOLOGÍA</v>
      </c>
      <c r="E150" s="23" t="str">
        <f>CONCATENATE(Tabla32[[#This Row],[Capítulo Cod]],Tabla32[[#This Row],[Sub-Capítulo Cod]])</f>
        <v>021901</v>
      </c>
      <c r="F150" t="str">
        <f t="shared" si="8"/>
        <v>01</v>
      </c>
      <c r="G150" s="21" t="s">
        <v>373</v>
      </c>
      <c r="H150" s="23" t="str">
        <f t="shared" si="9"/>
        <v>MINISTERIO DE EDUCACION SUPERIOR CIENCIA Y TECNOLOGIA</v>
      </c>
      <c r="I150" s="23" t="str">
        <f>CONCATENATE(Tabla32[[#This Row],[Capítulo Cod]],Tabla32[[#This Row],[Sub-Capítulo Cod]],Tabla32[[#This Row],[UE Cod]])</f>
        <v>0219010001</v>
      </c>
      <c r="J150" t="str">
        <f t="shared" si="10"/>
        <v>0001</v>
      </c>
      <c r="K150" s="22" t="s">
        <v>374</v>
      </c>
      <c r="L150" s="23" t="str">
        <f t="shared" si="11"/>
        <v>MINISTERIO DE EDUCACION SUPERIOR, CIENCIA Y TECNOLOGIA</v>
      </c>
    </row>
    <row r="151" spans="2:12" x14ac:dyDescent="0.25">
      <c r="B151" t="str">
        <f t="shared" si="6"/>
        <v>0219</v>
      </c>
      <c r="C151" s="20" t="s">
        <v>378</v>
      </c>
      <c r="D151" s="23" t="str">
        <f t="shared" si="7"/>
        <v>MINISTERIO DE EDUCACIÓN SUPERIOR CIENCIA Y TECNOLOGÍA</v>
      </c>
      <c r="E151" s="23" t="str">
        <f>CONCATENATE(Tabla32[[#This Row],[Capítulo Cod]],Tabla32[[#This Row],[Sub-Capítulo Cod]])</f>
        <v>021901</v>
      </c>
      <c r="F151" t="str">
        <f t="shared" si="8"/>
        <v>01</v>
      </c>
      <c r="G151" s="21" t="s">
        <v>373</v>
      </c>
      <c r="H151" s="23" t="str">
        <f t="shared" si="9"/>
        <v>MINISTERIO DE EDUCACION SUPERIOR CIENCIA Y TECNOLOGIA</v>
      </c>
      <c r="I151" s="23" t="str">
        <f>CONCATENATE(Tabla32[[#This Row],[Capítulo Cod]],Tabla32[[#This Row],[Sub-Capítulo Cod]],Tabla32[[#This Row],[UE Cod]])</f>
        <v>0219010002</v>
      </c>
      <c r="J151" t="str">
        <f t="shared" si="10"/>
        <v>0002</v>
      </c>
      <c r="K151" s="22" t="s">
        <v>377</v>
      </c>
      <c r="L151" s="23" t="str">
        <f t="shared" si="11"/>
        <v>INSTITUTO TECNOLÓGICO DE LAS AMÉRICAS</v>
      </c>
    </row>
    <row r="152" spans="2:12" x14ac:dyDescent="0.25">
      <c r="B152" t="str">
        <f t="shared" si="6"/>
        <v>0219</v>
      </c>
      <c r="C152" s="20" t="s">
        <v>378</v>
      </c>
      <c r="D152" s="23" t="str">
        <f t="shared" si="7"/>
        <v>MINISTERIO DE EDUCACIÓN SUPERIOR CIENCIA Y TECNOLOGÍA</v>
      </c>
      <c r="E152" s="23" t="str">
        <f>CONCATENATE(Tabla32[[#This Row],[Capítulo Cod]],Tabla32[[#This Row],[Sub-Capítulo Cod]])</f>
        <v>021901</v>
      </c>
      <c r="F152" t="str">
        <f t="shared" si="8"/>
        <v>01</v>
      </c>
      <c r="G152" s="21" t="s">
        <v>373</v>
      </c>
      <c r="H152" s="23" t="str">
        <f t="shared" si="9"/>
        <v>MINISTERIO DE EDUCACION SUPERIOR CIENCIA Y TECNOLOGIA</v>
      </c>
      <c r="I152" s="23" t="str">
        <f>CONCATENATE(Tabla32[[#This Row],[Capítulo Cod]],Tabla32[[#This Row],[Sub-Capítulo Cod]],Tabla32[[#This Row],[UE Cod]])</f>
        <v>0219010003</v>
      </c>
      <c r="J152" t="str">
        <f t="shared" si="10"/>
        <v>0003</v>
      </c>
      <c r="K152" s="22" t="s">
        <v>375</v>
      </c>
      <c r="L152" s="23" t="str">
        <f t="shared" si="11"/>
        <v>INSTITUTO TECNOLÓGICO SUPERIOR COMUNITARIO</v>
      </c>
    </row>
    <row r="153" spans="2:12" x14ac:dyDescent="0.25">
      <c r="B153" t="str">
        <f t="shared" si="6"/>
        <v>0219</v>
      </c>
      <c r="C153" s="20" t="s">
        <v>378</v>
      </c>
      <c r="D153" s="23" t="str">
        <f t="shared" si="7"/>
        <v>MINISTERIO DE EDUCACIÓN SUPERIOR CIENCIA Y TECNOLOGÍA</v>
      </c>
      <c r="E153" s="23" t="str">
        <f>CONCATENATE(Tabla32[[#This Row],[Capítulo Cod]],Tabla32[[#This Row],[Sub-Capítulo Cod]])</f>
        <v>021901</v>
      </c>
      <c r="F153" t="str">
        <f t="shared" si="8"/>
        <v>01</v>
      </c>
      <c r="G153" s="21" t="s">
        <v>373</v>
      </c>
      <c r="H153" s="23" t="str">
        <f t="shared" si="9"/>
        <v>MINISTERIO DE EDUCACION SUPERIOR CIENCIA Y TECNOLOGIA</v>
      </c>
      <c r="I153" s="23" t="str">
        <f>CONCATENATE(Tabla32[[#This Row],[Capítulo Cod]],Tabla32[[#This Row],[Sub-Capítulo Cod]],Tabla32[[#This Row],[UE Cod]])</f>
        <v>0219010004</v>
      </c>
      <c r="J153" t="str">
        <f t="shared" si="10"/>
        <v>0004</v>
      </c>
      <c r="K153" s="22" t="s">
        <v>376</v>
      </c>
      <c r="L153" s="23" t="str">
        <f t="shared" si="11"/>
        <v>COMISION INTERNACIONAL ASESORA CIENCIA Y TECNOLOGIA</v>
      </c>
    </row>
    <row r="154" spans="2:12" x14ac:dyDescent="0.25">
      <c r="B154" t="str">
        <f t="shared" si="6"/>
        <v>0220</v>
      </c>
      <c r="C154" s="20" t="s">
        <v>379</v>
      </c>
      <c r="D154" s="23" t="str">
        <f t="shared" si="7"/>
        <v>MINISTERIO DE ECONOMIA, PLANIFICACION Y DESARROLLO</v>
      </c>
      <c r="E154" s="23" t="str">
        <f>CONCATENATE(Tabla32[[#This Row],[Capítulo Cod]],Tabla32[[#This Row],[Sub-Capítulo Cod]])</f>
        <v>022001</v>
      </c>
      <c r="F154" t="str">
        <f t="shared" si="8"/>
        <v>01</v>
      </c>
      <c r="G154" s="21" t="s">
        <v>380</v>
      </c>
      <c r="H154" s="23" t="str">
        <f t="shared" si="9"/>
        <v>MINISTERIO DE ECONOMIA, PLANIFICACION Y DESARROLLO</v>
      </c>
      <c r="I154" s="23" t="str">
        <f>CONCATENATE(Tabla32[[#This Row],[Capítulo Cod]],Tabla32[[#This Row],[Sub-Capítulo Cod]],Tabla32[[#This Row],[UE Cod]])</f>
        <v>0220010001</v>
      </c>
      <c r="J154" t="str">
        <f t="shared" si="10"/>
        <v>0001</v>
      </c>
      <c r="K154" s="22" t="s">
        <v>382</v>
      </c>
      <c r="L154" s="23" t="str">
        <f t="shared" si="11"/>
        <v>MINISTERIO DE ECONOMIA, PLANIFICACION Y DESARROLLO</v>
      </c>
    </row>
    <row r="155" spans="2:12" x14ac:dyDescent="0.25">
      <c r="B155" t="str">
        <f t="shared" si="6"/>
        <v>0220</v>
      </c>
      <c r="C155" s="20" t="s">
        <v>379</v>
      </c>
      <c r="D155" s="23" t="str">
        <f t="shared" si="7"/>
        <v>MINISTERIO DE ECONOMIA, PLANIFICACION Y DESARROLLO</v>
      </c>
      <c r="E155" s="23" t="str">
        <f>CONCATENATE(Tabla32[[#This Row],[Capítulo Cod]],Tabla32[[#This Row],[Sub-Capítulo Cod]])</f>
        <v>022001</v>
      </c>
      <c r="F155" t="str">
        <f t="shared" si="8"/>
        <v>01</v>
      </c>
      <c r="G155" s="21" t="s">
        <v>380</v>
      </c>
      <c r="H155" s="23" t="str">
        <f t="shared" si="9"/>
        <v>MINISTERIO DE ECONOMIA, PLANIFICACION Y DESARROLLO</v>
      </c>
      <c r="I155" s="23" t="str">
        <f>CONCATENATE(Tabla32[[#This Row],[Capítulo Cod]],Tabla32[[#This Row],[Sub-Capítulo Cod]],Tabla32[[#This Row],[UE Cod]])</f>
        <v>0220010005</v>
      </c>
      <c r="J155" t="str">
        <f t="shared" si="10"/>
        <v>0005</v>
      </c>
      <c r="K155" s="22" t="s">
        <v>383</v>
      </c>
      <c r="L155" s="23" t="str">
        <f t="shared" si="11"/>
        <v>DIRECCION GENERAL DE COOPERACION MULTILATERAL</v>
      </c>
    </row>
    <row r="156" spans="2:12" x14ac:dyDescent="0.25">
      <c r="B156" t="str">
        <f t="shared" si="6"/>
        <v>0220</v>
      </c>
      <c r="C156" s="20" t="s">
        <v>379</v>
      </c>
      <c r="D156" s="23" t="str">
        <f t="shared" si="7"/>
        <v>MINISTERIO DE ECONOMIA, PLANIFICACION Y DESARROLLO</v>
      </c>
      <c r="E156" s="23" t="str">
        <f>CONCATENATE(Tabla32[[#This Row],[Capítulo Cod]],Tabla32[[#This Row],[Sub-Capítulo Cod]])</f>
        <v>022001</v>
      </c>
      <c r="F156" t="str">
        <f t="shared" si="8"/>
        <v>01</v>
      </c>
      <c r="G156" s="21" t="s">
        <v>380</v>
      </c>
      <c r="H156" s="23" t="str">
        <f t="shared" si="9"/>
        <v>MINISTERIO DE ECONOMIA, PLANIFICACION Y DESARROLLO</v>
      </c>
      <c r="I156" s="23" t="str">
        <f>CONCATENATE(Tabla32[[#This Row],[Capítulo Cod]],Tabla32[[#This Row],[Sub-Capítulo Cod]],Tabla32[[#This Row],[UE Cod]])</f>
        <v>0220010007</v>
      </c>
      <c r="J156" t="str">
        <f t="shared" si="10"/>
        <v>0007</v>
      </c>
      <c r="K156" s="22" t="s">
        <v>384</v>
      </c>
      <c r="L156" s="23" t="str">
        <f t="shared" si="11"/>
        <v>DIRECCION GENERAL DE ORDENAMIENTO Y DESARROLLO TERRITORIAL</v>
      </c>
    </row>
    <row r="157" spans="2:12" x14ac:dyDescent="0.25">
      <c r="B157" t="str">
        <f t="shared" si="6"/>
        <v>0220</v>
      </c>
      <c r="C157" s="20" t="s">
        <v>379</v>
      </c>
      <c r="D157" s="23" t="str">
        <f t="shared" si="7"/>
        <v>MINISTERIO DE ECONOMIA, PLANIFICACION Y DESARROLLO</v>
      </c>
      <c r="E157" s="23" t="str">
        <f>CONCATENATE(Tabla32[[#This Row],[Capítulo Cod]],Tabla32[[#This Row],[Sub-Capítulo Cod]])</f>
        <v>022001</v>
      </c>
      <c r="F157" t="str">
        <f t="shared" si="8"/>
        <v>01</v>
      </c>
      <c r="G157" s="21" t="s">
        <v>380</v>
      </c>
      <c r="H157" s="23" t="str">
        <f t="shared" si="9"/>
        <v>MINISTERIO DE ECONOMIA, PLANIFICACION Y DESARROLLO</v>
      </c>
      <c r="I157" s="23" t="str">
        <f>CONCATENATE(Tabla32[[#This Row],[Capítulo Cod]],Tabla32[[#This Row],[Sub-Capítulo Cod]],Tabla32[[#This Row],[UE Cod]])</f>
        <v>0220010009</v>
      </c>
      <c r="J157" t="str">
        <f t="shared" si="10"/>
        <v>0009</v>
      </c>
      <c r="K157" s="22" t="s">
        <v>381</v>
      </c>
      <c r="L157" s="23" t="str">
        <f t="shared" si="11"/>
        <v>OFICINA NACIONAL DE ESTADISTICAS</v>
      </c>
    </row>
    <row r="158" spans="2:12" x14ac:dyDescent="0.25">
      <c r="B158" t="str">
        <f t="shared" si="6"/>
        <v>0220</v>
      </c>
      <c r="C158" s="20" t="s">
        <v>379</v>
      </c>
      <c r="D158" s="23" t="str">
        <f t="shared" si="7"/>
        <v>MINISTERIO DE ECONOMIA, PLANIFICACION Y DESARROLLO</v>
      </c>
      <c r="E158" s="23" t="str">
        <f>CONCATENATE(Tabla32[[#This Row],[Capítulo Cod]],Tabla32[[#This Row],[Sub-Capítulo Cod]])</f>
        <v>022001</v>
      </c>
      <c r="F158" t="str">
        <f t="shared" si="8"/>
        <v>01</v>
      </c>
      <c r="G158" s="21" t="s">
        <v>380</v>
      </c>
      <c r="H158" s="23" t="str">
        <f t="shared" si="9"/>
        <v>MINISTERIO DE ECONOMIA, PLANIFICACION Y DESARROLLO</v>
      </c>
      <c r="I158" s="23" t="str">
        <f>CONCATENATE(Tabla32[[#This Row],[Capítulo Cod]],Tabla32[[#This Row],[Sub-Capítulo Cod]],Tabla32[[#This Row],[UE Cod]])</f>
        <v>0220010017</v>
      </c>
      <c r="J158" t="str">
        <f>(MID(K158,1,4))</f>
        <v>0017</v>
      </c>
      <c r="K158" s="22" t="s">
        <v>813</v>
      </c>
      <c r="L158" s="23" t="str">
        <f>REPLACE(K158,1,7,"")</f>
        <v>GOBERNACION DEL EDIFICIO DE OFICINAS GUBERNAMENTALES</v>
      </c>
    </row>
    <row r="159" spans="2:12" x14ac:dyDescent="0.25">
      <c r="B159" t="str">
        <f t="shared" si="6"/>
        <v>0221</v>
      </c>
      <c r="C159" s="20" t="s">
        <v>385</v>
      </c>
      <c r="D159" s="23" t="str">
        <f t="shared" si="7"/>
        <v>MINISTERIO DE ADMINISTRACION PUBLICA</v>
      </c>
      <c r="E159" s="23" t="str">
        <f>CONCATENATE(Tabla32[[#This Row],[Capítulo Cod]],Tabla32[[#This Row],[Sub-Capítulo Cod]])</f>
        <v>022101</v>
      </c>
      <c r="F159" t="str">
        <f t="shared" si="8"/>
        <v>01</v>
      </c>
      <c r="G159" s="21" t="s">
        <v>386</v>
      </c>
      <c r="H159" s="23" t="str">
        <f t="shared" si="9"/>
        <v>MINISTERIO DE ADMINISTRACION PUBLICA (MAP)</v>
      </c>
      <c r="I159" s="23" t="str">
        <f>CONCATENATE(Tabla32[[#This Row],[Capítulo Cod]],Tabla32[[#This Row],[Sub-Capítulo Cod]],Tabla32[[#This Row],[UE Cod]])</f>
        <v>0221010001</v>
      </c>
      <c r="J159" t="str">
        <f t="shared" si="10"/>
        <v>0001</v>
      </c>
      <c r="K159" s="22" t="s">
        <v>387</v>
      </c>
      <c r="L159" s="23" t="str">
        <f t="shared" si="11"/>
        <v>MINISTERIO DE ADMINISTRACION PUBLICA</v>
      </c>
    </row>
    <row r="160" spans="2:12" x14ac:dyDescent="0.25">
      <c r="B160" t="str">
        <f t="shared" si="6"/>
        <v>0221</v>
      </c>
      <c r="C160" s="20" t="s">
        <v>385</v>
      </c>
      <c r="D160" s="23" t="str">
        <f t="shared" si="7"/>
        <v>MINISTERIO DE ADMINISTRACION PUBLICA</v>
      </c>
      <c r="E160" s="23" t="str">
        <f>CONCATENATE(Tabla32[[#This Row],[Capítulo Cod]],Tabla32[[#This Row],[Sub-Capítulo Cod]])</f>
        <v>022101</v>
      </c>
      <c r="F160" t="str">
        <f t="shared" si="8"/>
        <v>01</v>
      </c>
      <c r="G160" s="21" t="s">
        <v>386</v>
      </c>
      <c r="H160" s="23" t="str">
        <f t="shared" si="9"/>
        <v>MINISTERIO DE ADMINISTRACION PUBLICA (MAP)</v>
      </c>
      <c r="I160" s="23" t="str">
        <f>CONCATENATE(Tabla32[[#This Row],[Capítulo Cod]],Tabla32[[#This Row],[Sub-Capítulo Cod]],Tabla32[[#This Row],[UE Cod]])</f>
        <v>0221010002</v>
      </c>
      <c r="J160" t="str">
        <f t="shared" si="10"/>
        <v>0002</v>
      </c>
      <c r="K160" s="22" t="s">
        <v>388</v>
      </c>
      <c r="L160" s="23" t="str">
        <f t="shared" si="11"/>
        <v>INSTITUTO NACIONAL DE ADMINISTRACION PUBLICA</v>
      </c>
    </row>
    <row r="161" spans="2:12" x14ac:dyDescent="0.25">
      <c r="B161" t="str">
        <f t="shared" si="6"/>
        <v>0222</v>
      </c>
      <c r="C161" s="20" t="s">
        <v>389</v>
      </c>
      <c r="D161" s="23" t="str">
        <f t="shared" si="7"/>
        <v>MINISTERIO DE ENERGIA Y MINAS</v>
      </c>
      <c r="E161" s="23" t="str">
        <f>CONCATENATE(Tabla32[[#This Row],[Capítulo Cod]],Tabla32[[#This Row],[Sub-Capítulo Cod]])</f>
        <v>022201</v>
      </c>
      <c r="F161" t="str">
        <f t="shared" si="8"/>
        <v>01</v>
      </c>
      <c r="G161" s="21" t="s">
        <v>390</v>
      </c>
      <c r="H161" s="23" t="str">
        <f t="shared" si="9"/>
        <v>MINISTERIO DE ENERGIA Y MINAS</v>
      </c>
      <c r="I161" s="23" t="str">
        <f>CONCATENATE(Tabla32[[#This Row],[Capítulo Cod]],Tabla32[[#This Row],[Sub-Capítulo Cod]],Tabla32[[#This Row],[UE Cod]])</f>
        <v>0222010001</v>
      </c>
      <c r="J161" t="str">
        <f t="shared" si="10"/>
        <v>0001</v>
      </c>
      <c r="K161" s="22" t="s">
        <v>391</v>
      </c>
      <c r="L161" s="23" t="str">
        <f t="shared" si="11"/>
        <v>MINISTERIO DE ENERGIA Y MINAS</v>
      </c>
    </row>
    <row r="162" spans="2:12" x14ac:dyDescent="0.25">
      <c r="B162" t="str">
        <f t="shared" si="6"/>
        <v>0222</v>
      </c>
      <c r="C162" s="20" t="s">
        <v>389</v>
      </c>
      <c r="D162" s="23" t="str">
        <f t="shared" si="7"/>
        <v>MINISTERIO DE ENERGIA Y MINAS</v>
      </c>
      <c r="E162" s="23" t="str">
        <f>CONCATENATE(Tabla32[[#This Row],[Capítulo Cod]],Tabla32[[#This Row],[Sub-Capítulo Cod]])</f>
        <v>022201</v>
      </c>
      <c r="F162" t="str">
        <f t="shared" si="8"/>
        <v>01</v>
      </c>
      <c r="G162" s="21" t="s">
        <v>390</v>
      </c>
      <c r="H162" s="23" t="str">
        <f t="shared" si="9"/>
        <v>MINISTERIO DE ENERGIA Y MINAS</v>
      </c>
      <c r="I162" s="23" t="str">
        <f>CONCATENATE(Tabla32[[#This Row],[Capítulo Cod]],Tabla32[[#This Row],[Sub-Capítulo Cod]],Tabla32[[#This Row],[UE Cod]])</f>
        <v>0222010002</v>
      </c>
      <c r="J162" t="str">
        <f t="shared" si="10"/>
        <v>0002</v>
      </c>
      <c r="K162" s="22" t="s">
        <v>392</v>
      </c>
      <c r="L162" s="23" t="str">
        <f t="shared" si="11"/>
        <v>DIRECCION GENERAL DE MINERIA</v>
      </c>
    </row>
    <row r="163" spans="2:12" x14ac:dyDescent="0.25">
      <c r="B163" t="str">
        <f t="shared" si="6"/>
        <v>0222</v>
      </c>
      <c r="C163" s="20" t="s">
        <v>389</v>
      </c>
      <c r="D163" s="23" t="str">
        <f t="shared" si="7"/>
        <v>MINISTERIO DE ENERGIA Y MINAS</v>
      </c>
      <c r="E163" s="23" t="str">
        <f>CONCATENATE(Tabla32[[#This Row],[Capítulo Cod]],Tabla32[[#This Row],[Sub-Capítulo Cod]])</f>
        <v>022201</v>
      </c>
      <c r="F163" t="str">
        <f t="shared" si="8"/>
        <v>01</v>
      </c>
      <c r="G163" s="21" t="s">
        <v>390</v>
      </c>
      <c r="H163" s="23" t="str">
        <f t="shared" si="9"/>
        <v>MINISTERIO DE ENERGIA Y MINAS</v>
      </c>
      <c r="I163" s="23" t="str">
        <f>CONCATENATE(Tabla32[[#This Row],[Capítulo Cod]],Tabla32[[#This Row],[Sub-Capítulo Cod]],Tabla32[[#This Row],[UE Cod]])</f>
        <v>0222010004</v>
      </c>
      <c r="J163" t="str">
        <f t="shared" si="10"/>
        <v>0004</v>
      </c>
      <c r="K163" s="22" t="s">
        <v>393</v>
      </c>
      <c r="L163" s="23" t="str">
        <f t="shared" si="11"/>
        <v>REMEDIACION AMBIENTAL MINA PUEBLO VIEJO</v>
      </c>
    </row>
    <row r="164" spans="2:12" x14ac:dyDescent="0.25">
      <c r="B164" t="str">
        <f t="shared" ref="B164:B227" si="12">(MID(C164,1,4))</f>
        <v>0301</v>
      </c>
      <c r="C164" s="20" t="s">
        <v>394</v>
      </c>
      <c r="D164" s="23" t="str">
        <f t="shared" ref="D164:D227" si="13">REPLACE(C164,1,7,"")</f>
        <v>PODER JUDICIAL</v>
      </c>
      <c r="E164" s="23" t="str">
        <f>CONCATENATE(Tabla32[[#This Row],[Capítulo Cod]],Tabla32[[#This Row],[Sub-Capítulo Cod]])</f>
        <v>030101</v>
      </c>
      <c r="F164" t="str">
        <f t="shared" ref="F164:F227" si="14">(MID(G164,1,2))</f>
        <v>01</v>
      </c>
      <c r="G164" s="21" t="s">
        <v>395</v>
      </c>
      <c r="H164" s="23" t="str">
        <f t="shared" ref="H164:H227" si="15">REPLACE(G164,1,5,"")</f>
        <v>PODER JUDICIAL</v>
      </c>
      <c r="I164" s="23" t="str">
        <f>CONCATENATE(Tabla32[[#This Row],[Capítulo Cod]],Tabla32[[#This Row],[Sub-Capítulo Cod]],Tabla32[[#This Row],[UE Cod]])</f>
        <v>0301010001</v>
      </c>
      <c r="J164" t="str">
        <f t="shared" ref="J164:J227" si="16">(MID(K164,1,4))</f>
        <v>0001</v>
      </c>
      <c r="K164" s="22" t="s">
        <v>396</v>
      </c>
      <c r="L164" s="23" t="str">
        <f t="shared" ref="L164:L227" si="17">REPLACE(K164,1,7,"")</f>
        <v>CONSEJO DEL PODER JUDICIAL</v>
      </c>
    </row>
    <row r="165" spans="2:12" x14ac:dyDescent="0.25">
      <c r="B165" t="str">
        <f t="shared" si="12"/>
        <v>0401</v>
      </c>
      <c r="C165" s="20" t="s">
        <v>397</v>
      </c>
      <c r="D165" s="23" t="str">
        <f t="shared" si="13"/>
        <v>JUNTA CENTRAL ELECTORAL</v>
      </c>
      <c r="E165" s="23" t="str">
        <f>CONCATENATE(Tabla32[[#This Row],[Capítulo Cod]],Tabla32[[#This Row],[Sub-Capítulo Cod]])</f>
        <v>040101</v>
      </c>
      <c r="F165" t="str">
        <f t="shared" si="14"/>
        <v>01</v>
      </c>
      <c r="G165" s="21" t="s">
        <v>398</v>
      </c>
      <c r="H165" s="23" t="str">
        <f t="shared" si="15"/>
        <v>JUNTA CENTRAL ELECTORAL</v>
      </c>
      <c r="I165" s="23" t="str">
        <f>CONCATENATE(Tabla32[[#This Row],[Capítulo Cod]],Tabla32[[#This Row],[Sub-Capítulo Cod]],Tabla32[[#This Row],[UE Cod]])</f>
        <v>0401010001</v>
      </c>
      <c r="J165" t="str">
        <f t="shared" si="16"/>
        <v>0001</v>
      </c>
      <c r="K165" s="22" t="s">
        <v>399</v>
      </c>
      <c r="L165" s="23" t="str">
        <f t="shared" si="17"/>
        <v>JUNTA CENTRAL ELECTORAL</v>
      </c>
    </row>
    <row r="166" spans="2:12" x14ac:dyDescent="0.25">
      <c r="B166" t="str">
        <f t="shared" si="12"/>
        <v>0402</v>
      </c>
      <c r="C166" s="20" t="s">
        <v>400</v>
      </c>
      <c r="D166" s="23" t="str">
        <f t="shared" si="13"/>
        <v>CÁMARA DE CUENTAS</v>
      </c>
      <c r="E166" s="23" t="str">
        <f>CONCATENATE(Tabla32[[#This Row],[Capítulo Cod]],Tabla32[[#This Row],[Sub-Capítulo Cod]])</f>
        <v>040201</v>
      </c>
      <c r="F166" t="str">
        <f t="shared" si="14"/>
        <v>01</v>
      </c>
      <c r="G166" s="21" t="s">
        <v>401</v>
      </c>
      <c r="H166" s="23" t="str">
        <f t="shared" si="15"/>
        <v>CAMARA DE CUENTAS</v>
      </c>
      <c r="I166" s="23" t="str">
        <f>CONCATENATE(Tabla32[[#This Row],[Capítulo Cod]],Tabla32[[#This Row],[Sub-Capítulo Cod]],Tabla32[[#This Row],[UE Cod]])</f>
        <v>0402010001</v>
      </c>
      <c r="J166" t="str">
        <f t="shared" si="16"/>
        <v>0001</v>
      </c>
      <c r="K166" s="22" t="s">
        <v>402</v>
      </c>
      <c r="L166" s="23" t="str">
        <f t="shared" si="17"/>
        <v>CAMARA DE CUENTAS DE LA REPUBLICA DOMINICANA</v>
      </c>
    </row>
    <row r="167" spans="2:12" x14ac:dyDescent="0.25">
      <c r="B167" t="str">
        <f t="shared" si="12"/>
        <v>0403</v>
      </c>
      <c r="C167" s="20" t="s">
        <v>403</v>
      </c>
      <c r="D167" s="23" t="str">
        <f t="shared" si="13"/>
        <v>TRIBUNAL CONSTITUCIONAL</v>
      </c>
      <c r="E167" s="23" t="str">
        <f>CONCATENATE(Tabla32[[#This Row],[Capítulo Cod]],Tabla32[[#This Row],[Sub-Capítulo Cod]])</f>
        <v>040301</v>
      </c>
      <c r="F167" t="str">
        <f t="shared" si="14"/>
        <v>01</v>
      </c>
      <c r="G167" s="21" t="s">
        <v>404</v>
      </c>
      <c r="H167" s="23" t="str">
        <f t="shared" si="15"/>
        <v>TRIBUNAL CONSTITUCIONAL</v>
      </c>
      <c r="I167" s="23" t="str">
        <f>CONCATENATE(Tabla32[[#This Row],[Capítulo Cod]],Tabla32[[#This Row],[Sub-Capítulo Cod]],Tabla32[[#This Row],[UE Cod]])</f>
        <v>0403010001</v>
      </c>
      <c r="J167" t="str">
        <f t="shared" si="16"/>
        <v>0001</v>
      </c>
      <c r="K167" s="22" t="s">
        <v>405</v>
      </c>
      <c r="L167" s="23" t="str">
        <f t="shared" si="17"/>
        <v>TRIBUNAL CONSTITUCIONAL</v>
      </c>
    </row>
    <row r="168" spans="2:12" x14ac:dyDescent="0.25">
      <c r="B168" t="str">
        <f t="shared" si="12"/>
        <v>0404</v>
      </c>
      <c r="C168" s="20" t="s">
        <v>406</v>
      </c>
      <c r="D168" s="23" t="str">
        <f t="shared" si="13"/>
        <v>DEFENSOR DEL PUEBLO</v>
      </c>
      <c r="E168" s="23" t="str">
        <f>CONCATENATE(Tabla32[[#This Row],[Capítulo Cod]],Tabla32[[#This Row],[Sub-Capítulo Cod]])</f>
        <v>040401</v>
      </c>
      <c r="F168" t="str">
        <f t="shared" si="14"/>
        <v>01</v>
      </c>
      <c r="G168" s="21" t="s">
        <v>407</v>
      </c>
      <c r="H168" s="23" t="str">
        <f t="shared" si="15"/>
        <v>DEFENSOR DEL PUEBLO</v>
      </c>
      <c r="I168" s="23" t="str">
        <f>CONCATENATE(Tabla32[[#This Row],[Capítulo Cod]],Tabla32[[#This Row],[Sub-Capítulo Cod]],Tabla32[[#This Row],[UE Cod]])</f>
        <v>0404010001</v>
      </c>
      <c r="J168" t="str">
        <f t="shared" si="16"/>
        <v>0001</v>
      </c>
      <c r="K168" s="22" t="s">
        <v>408</v>
      </c>
      <c r="L168" s="23" t="str">
        <f t="shared" si="17"/>
        <v>DEFENSOR DEL PUEBLO</v>
      </c>
    </row>
    <row r="169" spans="2:12" x14ac:dyDescent="0.25">
      <c r="B169" t="str">
        <f t="shared" si="12"/>
        <v>0405</v>
      </c>
      <c r="C169" s="20" t="s">
        <v>409</v>
      </c>
      <c r="D169" s="23" t="str">
        <f t="shared" si="13"/>
        <v>TRIBUNAL SUPERIOR  ELECTORAL ( TSE)</v>
      </c>
      <c r="E169" s="23" t="str">
        <f>CONCATENATE(Tabla32[[#This Row],[Capítulo Cod]],Tabla32[[#This Row],[Sub-Capítulo Cod]])</f>
        <v>040501</v>
      </c>
      <c r="F169" t="str">
        <f t="shared" si="14"/>
        <v>01</v>
      </c>
      <c r="G169" s="21" t="s">
        <v>410</v>
      </c>
      <c r="H169" s="23" t="str">
        <f t="shared" si="15"/>
        <v>TRIBUNAL SUPERIOR  ELECTORAL ( TSE)</v>
      </c>
      <c r="I169" s="23" t="str">
        <f>CONCATENATE(Tabla32[[#This Row],[Capítulo Cod]],Tabla32[[#This Row],[Sub-Capítulo Cod]],Tabla32[[#This Row],[UE Cod]])</f>
        <v>0405010001</v>
      </c>
      <c r="J169" t="str">
        <f t="shared" si="16"/>
        <v>0001</v>
      </c>
      <c r="K169" s="22" t="s">
        <v>411</v>
      </c>
      <c r="L169" s="23" t="str">
        <f t="shared" si="17"/>
        <v>TRIBUNAL SUPERIOR  ELECTORAL TSE</v>
      </c>
    </row>
    <row r="170" spans="2:12" x14ac:dyDescent="0.25">
      <c r="B170" t="str">
        <f t="shared" si="12"/>
        <v>5001</v>
      </c>
      <c r="C170" s="20" t="s">
        <v>617</v>
      </c>
      <c r="D170" s="23" t="str">
        <f t="shared" si="13"/>
        <v>BANCO AGRICOLA DE LA REPUBLICA DOMINICANA</v>
      </c>
      <c r="E170" s="23" t="str">
        <f>CONCATENATE(Tabla32[[#This Row],[Capítulo Cod]],Tabla32[[#This Row],[Sub-Capítulo Cod]])</f>
        <v>500101</v>
      </c>
      <c r="F170" t="str">
        <f t="shared" si="14"/>
        <v>01</v>
      </c>
      <c r="G170" s="21" t="s">
        <v>618</v>
      </c>
      <c r="H170" s="23" t="str">
        <f t="shared" si="15"/>
        <v>BANCO AGRICOLA DE LA REPUBLICA DOMINICANA</v>
      </c>
      <c r="I170" s="23" t="str">
        <f>CONCATENATE(Tabla32[[#This Row],[Capítulo Cod]],Tabla32[[#This Row],[Sub-Capítulo Cod]],Tabla32[[#This Row],[UE Cod]])</f>
        <v>5001010001</v>
      </c>
      <c r="J170" t="str">
        <f t="shared" si="16"/>
        <v>0001</v>
      </c>
      <c r="K170" s="22" t="s">
        <v>619</v>
      </c>
      <c r="L170" s="23" t="str">
        <f t="shared" si="17"/>
        <v>BANCO AGRICOLA  DE LA REPUBLICA DOMINICANA</v>
      </c>
    </row>
    <row r="171" spans="2:12" x14ac:dyDescent="0.25">
      <c r="B171" t="str">
        <f t="shared" si="12"/>
        <v>5002</v>
      </c>
      <c r="C171" s="20" t="s">
        <v>620</v>
      </c>
      <c r="D171" s="23" t="str">
        <f t="shared" si="13"/>
        <v>BANCO CENTRAL DE LA REPÚBLICA DOMINICANA</v>
      </c>
      <c r="E171" s="23" t="str">
        <f>CONCATENATE(Tabla32[[#This Row],[Capítulo Cod]],Tabla32[[#This Row],[Sub-Capítulo Cod]])</f>
        <v>500201</v>
      </c>
      <c r="F171" t="str">
        <f t="shared" si="14"/>
        <v>01</v>
      </c>
      <c r="G171" s="21" t="s">
        <v>621</v>
      </c>
      <c r="H171" s="23" t="str">
        <f t="shared" si="15"/>
        <v>BANCO CENTRAL DE LA REPÚBLICA DOMINICANA</v>
      </c>
      <c r="I171" s="23" t="str">
        <f>CONCATENATE(Tabla32[[#This Row],[Capítulo Cod]],Tabla32[[#This Row],[Sub-Capítulo Cod]],Tabla32[[#This Row],[UE Cod]])</f>
        <v>5002010001</v>
      </c>
      <c r="J171" t="str">
        <f t="shared" si="16"/>
        <v>0001</v>
      </c>
      <c r="K171" s="22" t="s">
        <v>622</v>
      </c>
      <c r="L171" s="23" t="str">
        <f t="shared" si="17"/>
        <v>BANCO CENTRAL DE LA REPÚBLICA DOMINICANA</v>
      </c>
    </row>
    <row r="172" spans="2:12" x14ac:dyDescent="0.25">
      <c r="B172" t="str">
        <f t="shared" si="12"/>
        <v>5003</v>
      </c>
      <c r="C172" s="20" t="s">
        <v>623</v>
      </c>
      <c r="D172" s="23" t="str">
        <f t="shared" si="13"/>
        <v>BANCO NACIONAL DE LAS EXPORTACIONES (BANDEX)</v>
      </c>
      <c r="E172" s="23" t="str">
        <f>CONCATENATE(Tabla32[[#This Row],[Capítulo Cod]],Tabla32[[#This Row],[Sub-Capítulo Cod]])</f>
        <v>500301</v>
      </c>
      <c r="F172" t="str">
        <f t="shared" si="14"/>
        <v>01</v>
      </c>
      <c r="G172" s="21" t="s">
        <v>624</v>
      </c>
      <c r="H172" s="23" t="str">
        <f t="shared" si="15"/>
        <v>BANCO NACIONAL DE LAS EXPORTACIONES (BANDEX)</v>
      </c>
      <c r="I172" s="23" t="str">
        <f>CONCATENATE(Tabla32[[#This Row],[Capítulo Cod]],Tabla32[[#This Row],[Sub-Capítulo Cod]],Tabla32[[#This Row],[UE Cod]])</f>
        <v>5003010001</v>
      </c>
      <c r="J172" t="str">
        <f t="shared" si="16"/>
        <v>0001</v>
      </c>
      <c r="K172" s="22" t="s">
        <v>625</v>
      </c>
      <c r="L172" s="23" t="str">
        <f t="shared" si="17"/>
        <v>BANCO NACIONAL DE LAS EXPORTACIONES (BANDEX)</v>
      </c>
    </row>
    <row r="173" spans="2:12" x14ac:dyDescent="0.25">
      <c r="B173" t="str">
        <f t="shared" si="12"/>
        <v>5004</v>
      </c>
      <c r="C173" s="20" t="s">
        <v>626</v>
      </c>
      <c r="D173" s="23" t="str">
        <f t="shared" si="13"/>
        <v>BANCO DE RESERVAS DE LA REPUBLICA DOMINICANA</v>
      </c>
      <c r="E173" s="23" t="str">
        <f>CONCATENATE(Tabla32[[#This Row],[Capítulo Cod]],Tabla32[[#This Row],[Sub-Capítulo Cod]])</f>
        <v>500401</v>
      </c>
      <c r="F173" t="str">
        <f t="shared" si="14"/>
        <v>01</v>
      </c>
      <c r="G173" s="21" t="s">
        <v>627</v>
      </c>
      <c r="H173" s="23" t="str">
        <f t="shared" si="15"/>
        <v>BANCO DE RESERVAS DE LA REPUBLICA DOMINICANA</v>
      </c>
      <c r="I173" s="23" t="str">
        <f>CONCATENATE(Tabla32[[#This Row],[Capítulo Cod]],Tabla32[[#This Row],[Sub-Capítulo Cod]],Tabla32[[#This Row],[UE Cod]])</f>
        <v>5004010001</v>
      </c>
      <c r="J173" t="str">
        <f t="shared" si="16"/>
        <v>0001</v>
      </c>
      <c r="K173" s="22" t="s">
        <v>628</v>
      </c>
      <c r="L173" s="23" t="str">
        <f t="shared" si="17"/>
        <v>BANCO DE RESERVAS DE LA REPUBLICA DOMINICANA</v>
      </c>
    </row>
    <row r="174" spans="2:12" x14ac:dyDescent="0.25">
      <c r="B174" t="str">
        <f t="shared" si="12"/>
        <v>5005</v>
      </c>
      <c r="C174" s="20" t="s">
        <v>629</v>
      </c>
      <c r="D174" s="23" t="str">
        <f t="shared" si="13"/>
        <v>CAJA DE AHORROS PARA OBREROS Y MONTE DE PIEDAD</v>
      </c>
      <c r="E174" s="23" t="str">
        <f>CONCATENATE(Tabla32[[#This Row],[Capítulo Cod]],Tabla32[[#This Row],[Sub-Capítulo Cod]])</f>
        <v>500501</v>
      </c>
      <c r="F174" t="str">
        <f t="shared" si="14"/>
        <v>01</v>
      </c>
      <c r="G174" s="21" t="s">
        <v>630</v>
      </c>
      <c r="H174" s="23" t="str">
        <f t="shared" si="15"/>
        <v>CAJAS DE AHORROS PARA OBREROS Y MONTE DE PIEDAD</v>
      </c>
      <c r="I174" s="23" t="str">
        <f>CONCATENATE(Tabla32[[#This Row],[Capítulo Cod]],Tabla32[[#This Row],[Sub-Capítulo Cod]],Tabla32[[#This Row],[UE Cod]])</f>
        <v>5005010001</v>
      </c>
      <c r="J174" t="str">
        <f t="shared" si="16"/>
        <v>0001</v>
      </c>
      <c r="K174" s="22" t="s">
        <v>631</v>
      </c>
      <c r="L174" s="23" t="str">
        <f t="shared" si="17"/>
        <v>CAJAS DE AHORROS PARA OBREROS Y MONTE DE PIEDAD</v>
      </c>
    </row>
    <row r="175" spans="2:12" x14ac:dyDescent="0.25">
      <c r="B175" t="str">
        <f t="shared" si="12"/>
        <v>5006</v>
      </c>
      <c r="C175" s="20" t="s">
        <v>632</v>
      </c>
      <c r="D175" s="23" t="str">
        <f t="shared" si="13"/>
        <v>CENTRO DE DESARROLLO Y COMPETITIVIDAD INDUSTRIAL (PROINDUSTRIA)</v>
      </c>
      <c r="E175" s="23" t="str">
        <f>CONCATENATE(Tabla32[[#This Row],[Capítulo Cod]],Tabla32[[#This Row],[Sub-Capítulo Cod]])</f>
        <v>500601</v>
      </c>
      <c r="F175" t="str">
        <f t="shared" si="14"/>
        <v>01</v>
      </c>
      <c r="G175" s="21" t="s">
        <v>633</v>
      </c>
      <c r="H175" s="23" t="str">
        <f t="shared" si="15"/>
        <v>CENTRO DE DESARROLLO Y COMPETITIVIDAD INDUSTRIAL (PROINDUSTRIA)</v>
      </c>
      <c r="I175" s="23" t="str">
        <f>CONCATENATE(Tabla32[[#This Row],[Capítulo Cod]],Tabla32[[#This Row],[Sub-Capítulo Cod]],Tabla32[[#This Row],[UE Cod]])</f>
        <v>5006010001</v>
      </c>
      <c r="J175" t="str">
        <f t="shared" si="16"/>
        <v>0001</v>
      </c>
      <c r="K175" s="22" t="s">
        <v>634</v>
      </c>
      <c r="L175" s="23" t="str">
        <f t="shared" si="17"/>
        <v>CENTRO DE DESARROLLO Y COMPETITIVIDAD INDUSTRIAL (PRO-INDUSTRIA)</v>
      </c>
    </row>
    <row r="176" spans="2:12" x14ac:dyDescent="0.25">
      <c r="B176" t="str">
        <f t="shared" si="12"/>
        <v>5007</v>
      </c>
      <c r="C176" s="20" t="s">
        <v>635</v>
      </c>
      <c r="D176" s="23" t="str">
        <f t="shared" si="13"/>
        <v>CONS. NAC. PROM. Y APOYO A LA MICRO, PEQ. Y MEDIANA EMPRESA-PROMIPYME</v>
      </c>
      <c r="E176" s="23" t="str">
        <f>CONCATENATE(Tabla32[[#This Row],[Capítulo Cod]],Tabla32[[#This Row],[Sub-Capítulo Cod]])</f>
        <v>500701</v>
      </c>
      <c r="F176" t="str">
        <f t="shared" si="14"/>
        <v>01</v>
      </c>
      <c r="G176" s="21" t="s">
        <v>636</v>
      </c>
      <c r="H176" s="23" t="str">
        <f t="shared" si="15"/>
        <v>CONSEJO NAC. DE PROM. Y APOYO A LA  MICRO, PEQ. Y MED. EMP. PROMIPYME</v>
      </c>
      <c r="I176" s="23" t="str">
        <f>CONCATENATE(Tabla32[[#This Row],[Capítulo Cod]],Tabla32[[#This Row],[Sub-Capítulo Cod]],Tabla32[[#This Row],[UE Cod]])</f>
        <v>5007010001</v>
      </c>
      <c r="J176" t="str">
        <f t="shared" si="16"/>
        <v>0001</v>
      </c>
      <c r="K176" s="22" t="s">
        <v>637</v>
      </c>
      <c r="L176" s="23" t="str">
        <f t="shared" si="17"/>
        <v>CONS. NAC. DE PROM Y AP. A LA MIC. PEQ. Y MED EMPRESAS</v>
      </c>
    </row>
    <row r="177" spans="2:12" x14ac:dyDescent="0.25">
      <c r="B177" t="str">
        <f t="shared" si="12"/>
        <v>5008</v>
      </c>
      <c r="C177" s="20" t="s">
        <v>638</v>
      </c>
      <c r="D177" s="23" t="str">
        <f t="shared" si="13"/>
        <v>SUPERINTENDENCIA DEL MERCADO DE VALORES</v>
      </c>
      <c r="E177" s="23" t="str">
        <f>CONCATENATE(Tabla32[[#This Row],[Capítulo Cod]],Tabla32[[#This Row],[Sub-Capítulo Cod]])</f>
        <v>500801</v>
      </c>
      <c r="F177" t="str">
        <f t="shared" si="14"/>
        <v>01</v>
      </c>
      <c r="G177" s="21" t="s">
        <v>639</v>
      </c>
      <c r="H177" s="23" t="str">
        <f t="shared" si="15"/>
        <v>SUPERINTENDENCIA DEL MERCADO DE VALORES</v>
      </c>
      <c r="I177" s="23" t="str">
        <f>CONCATENATE(Tabla32[[#This Row],[Capítulo Cod]],Tabla32[[#This Row],[Sub-Capítulo Cod]],Tabla32[[#This Row],[UE Cod]])</f>
        <v>5008010001</v>
      </c>
      <c r="J177" t="str">
        <f t="shared" si="16"/>
        <v>0001</v>
      </c>
      <c r="K177" s="22" t="s">
        <v>640</v>
      </c>
      <c r="L177" s="23" t="str">
        <f t="shared" si="17"/>
        <v>SUPERINTENDENCIA DEL MERCADO DE VALORES</v>
      </c>
    </row>
    <row r="178" spans="2:12" x14ac:dyDescent="0.25">
      <c r="B178" t="str">
        <f t="shared" si="12"/>
        <v>5102</v>
      </c>
      <c r="C178" s="20" t="s">
        <v>412</v>
      </c>
      <c r="D178" s="23" t="str">
        <f t="shared" si="13"/>
        <v>CENTRO DE EXPORTACIONES E INVERSIONES DE LA REP. DOM.</v>
      </c>
      <c r="E178" s="23" t="str">
        <f>CONCATENATE(Tabla32[[#This Row],[Capítulo Cod]],Tabla32[[#This Row],[Sub-Capítulo Cod]])</f>
        <v>510201</v>
      </c>
      <c r="F178" t="str">
        <f t="shared" si="14"/>
        <v>01</v>
      </c>
      <c r="G178" s="21" t="s">
        <v>413</v>
      </c>
      <c r="H178" s="23" t="str">
        <f t="shared" si="15"/>
        <v>CENTRO DE EXPORTACION E INVERSION DE LA REPUBLICA DOMINICANA</v>
      </c>
      <c r="I178" s="23" t="str">
        <f>CONCATENATE(Tabla32[[#This Row],[Capítulo Cod]],Tabla32[[#This Row],[Sub-Capítulo Cod]],Tabla32[[#This Row],[UE Cod]])</f>
        <v>5102010001</v>
      </c>
      <c r="J178" t="str">
        <f t="shared" si="16"/>
        <v>0001</v>
      </c>
      <c r="K178" s="22" t="s">
        <v>414</v>
      </c>
      <c r="L178" s="23" t="str">
        <f t="shared" si="17"/>
        <v>CENTRO DE EXPORTACION E INVERSION DE LA REPUBLICA DOMINICANA</v>
      </c>
    </row>
    <row r="179" spans="2:12" x14ac:dyDescent="0.25">
      <c r="B179" t="str">
        <f t="shared" si="12"/>
        <v>5103</v>
      </c>
      <c r="C179" s="20" t="s">
        <v>415</v>
      </c>
      <c r="D179" s="23" t="str">
        <f t="shared" si="13"/>
        <v>CONSEJO NACIONAL DE POBLACIÓN Y FAMILIA</v>
      </c>
      <c r="E179" s="23" t="str">
        <f>CONCATENATE(Tabla32[[#This Row],[Capítulo Cod]],Tabla32[[#This Row],[Sub-Capítulo Cod]])</f>
        <v>510301</v>
      </c>
      <c r="F179" t="str">
        <f t="shared" si="14"/>
        <v>01</v>
      </c>
      <c r="G179" s="21" t="s">
        <v>416</v>
      </c>
      <c r="H179" s="23" t="str">
        <f t="shared" si="15"/>
        <v>CONSEJO NACIONAL DE POBLACION Y FAMILIA</v>
      </c>
      <c r="I179" s="23" t="str">
        <f>CONCATENATE(Tabla32[[#This Row],[Capítulo Cod]],Tabla32[[#This Row],[Sub-Capítulo Cod]],Tabla32[[#This Row],[UE Cod]])</f>
        <v>5103010001</v>
      </c>
      <c r="J179" t="str">
        <f t="shared" si="16"/>
        <v>0001</v>
      </c>
      <c r="K179" s="22" t="s">
        <v>417</v>
      </c>
      <c r="L179" s="23" t="str">
        <f t="shared" si="17"/>
        <v>CONSEJO NACIONAL DE POBLACION Y FAMILIA</v>
      </c>
    </row>
    <row r="180" spans="2:12" x14ac:dyDescent="0.25">
      <c r="B180" t="str">
        <f t="shared" si="12"/>
        <v>5104</v>
      </c>
      <c r="C180" s="20" t="s">
        <v>418</v>
      </c>
      <c r="D180" s="23" t="str">
        <f t="shared" si="13"/>
        <v>DEPARTAMENTO AEROPORTUARIO</v>
      </c>
      <c r="E180" s="23" t="str">
        <f>CONCATENATE(Tabla32[[#This Row],[Capítulo Cod]],Tabla32[[#This Row],[Sub-Capítulo Cod]])</f>
        <v>510401</v>
      </c>
      <c r="F180" t="str">
        <f t="shared" si="14"/>
        <v>01</v>
      </c>
      <c r="G180" s="21" t="s">
        <v>419</v>
      </c>
      <c r="H180" s="23" t="str">
        <f t="shared" si="15"/>
        <v>DEPARTAMENTO AEROPORTUARIO</v>
      </c>
      <c r="I180" s="23" t="str">
        <f>CONCATENATE(Tabla32[[#This Row],[Capítulo Cod]],Tabla32[[#This Row],[Sub-Capítulo Cod]],Tabla32[[#This Row],[UE Cod]])</f>
        <v>5104010001</v>
      </c>
      <c r="J180" t="str">
        <f t="shared" si="16"/>
        <v>0001</v>
      </c>
      <c r="K180" s="22" t="s">
        <v>420</v>
      </c>
      <c r="L180" s="23" t="str">
        <f t="shared" si="17"/>
        <v>DEPARTAMENTO AEROPORTUARIO</v>
      </c>
    </row>
    <row r="181" spans="2:12" x14ac:dyDescent="0.25">
      <c r="B181" t="str">
        <f t="shared" si="12"/>
        <v>5108</v>
      </c>
      <c r="C181" s="20" t="s">
        <v>421</v>
      </c>
      <c r="D181" s="23" t="str">
        <f t="shared" si="13"/>
        <v>CRUZ ROJA DOMINICANA</v>
      </c>
      <c r="E181" s="23" t="str">
        <f>CONCATENATE(Tabla32[[#This Row],[Capítulo Cod]],Tabla32[[#This Row],[Sub-Capítulo Cod]])</f>
        <v>510801</v>
      </c>
      <c r="F181" t="str">
        <f t="shared" si="14"/>
        <v>01</v>
      </c>
      <c r="G181" s="21" t="s">
        <v>422</v>
      </c>
      <c r="H181" s="23" t="str">
        <f t="shared" si="15"/>
        <v>CRUZ ROJA DOMINICANA</v>
      </c>
      <c r="I181" s="23" t="str">
        <f>CONCATENATE(Tabla32[[#This Row],[Capítulo Cod]],Tabla32[[#This Row],[Sub-Capítulo Cod]],Tabla32[[#This Row],[UE Cod]])</f>
        <v>5108010001</v>
      </c>
      <c r="J181" t="str">
        <f t="shared" si="16"/>
        <v>0001</v>
      </c>
      <c r="K181" s="22" t="s">
        <v>423</v>
      </c>
      <c r="L181" s="23" t="str">
        <f t="shared" si="17"/>
        <v>CRUZ ROJA DOMINICANA</v>
      </c>
    </row>
    <row r="182" spans="2:12" x14ac:dyDescent="0.25">
      <c r="B182" t="str">
        <f t="shared" si="12"/>
        <v>5109</v>
      </c>
      <c r="C182" s="20" t="s">
        <v>424</v>
      </c>
      <c r="D182" s="23" t="str">
        <f t="shared" si="13"/>
        <v>DEFENSA CIVIL</v>
      </c>
      <c r="E182" s="23" t="str">
        <f>CONCATENATE(Tabla32[[#This Row],[Capítulo Cod]],Tabla32[[#This Row],[Sub-Capítulo Cod]])</f>
        <v>510901</v>
      </c>
      <c r="F182" t="str">
        <f t="shared" si="14"/>
        <v>01</v>
      </c>
      <c r="G182" s="21" t="s">
        <v>425</v>
      </c>
      <c r="H182" s="23" t="str">
        <f t="shared" si="15"/>
        <v>DEFENSA CIVIL</v>
      </c>
      <c r="I182" s="23" t="str">
        <f>CONCATENATE(Tabla32[[#This Row],[Capítulo Cod]],Tabla32[[#This Row],[Sub-Capítulo Cod]],Tabla32[[#This Row],[UE Cod]])</f>
        <v>5109010001</v>
      </c>
      <c r="J182" t="str">
        <f t="shared" si="16"/>
        <v>0001</v>
      </c>
      <c r="K182" s="22" t="s">
        <v>426</v>
      </c>
      <c r="L182" s="23" t="str">
        <f t="shared" si="17"/>
        <v>DEFENSA CIVIL</v>
      </c>
    </row>
    <row r="183" spans="2:12" x14ac:dyDescent="0.25">
      <c r="B183" t="str">
        <f t="shared" si="12"/>
        <v>5111</v>
      </c>
      <c r="C183" s="20" t="s">
        <v>427</v>
      </c>
      <c r="D183" s="23" t="str">
        <f t="shared" si="13"/>
        <v>INSTITUTO AGRARIO DOMINICANO</v>
      </c>
      <c r="E183" s="23" t="str">
        <f>CONCATENATE(Tabla32[[#This Row],[Capítulo Cod]],Tabla32[[#This Row],[Sub-Capítulo Cod]])</f>
        <v>511101</v>
      </c>
      <c r="F183" t="str">
        <f t="shared" si="14"/>
        <v>01</v>
      </c>
      <c r="G183" s="21" t="s">
        <v>428</v>
      </c>
      <c r="H183" s="23" t="str">
        <f t="shared" si="15"/>
        <v>INSTITUTO AGRARIO DOMINICANO</v>
      </c>
      <c r="I183" s="23" t="str">
        <f>CONCATENATE(Tabla32[[#This Row],[Capítulo Cod]],Tabla32[[#This Row],[Sub-Capítulo Cod]],Tabla32[[#This Row],[UE Cod]])</f>
        <v>5111010001</v>
      </c>
      <c r="J183" t="str">
        <f t="shared" si="16"/>
        <v>0001</v>
      </c>
      <c r="K183" s="22" t="s">
        <v>429</v>
      </c>
      <c r="L183" s="23" t="str">
        <f t="shared" si="17"/>
        <v>INSTITUTO AGRARIO DOMINICANO</v>
      </c>
    </row>
    <row r="184" spans="2:12" x14ac:dyDescent="0.25">
      <c r="B184" t="str">
        <f t="shared" si="12"/>
        <v>5112</v>
      </c>
      <c r="C184" s="20" t="s">
        <v>430</v>
      </c>
      <c r="D184" s="23" t="str">
        <f t="shared" si="13"/>
        <v>INSTITUTO AZUCARERO DOMINICANO</v>
      </c>
      <c r="E184" s="23" t="str">
        <f>CONCATENATE(Tabla32[[#This Row],[Capítulo Cod]],Tabla32[[#This Row],[Sub-Capítulo Cod]])</f>
        <v>511201</v>
      </c>
      <c r="F184" t="str">
        <f t="shared" si="14"/>
        <v>01</v>
      </c>
      <c r="G184" s="21" t="s">
        <v>431</v>
      </c>
      <c r="H184" s="23" t="str">
        <f t="shared" si="15"/>
        <v>INSTITUTO AZUCARERO DOMINICANO</v>
      </c>
      <c r="I184" s="23" t="str">
        <f>CONCATENATE(Tabla32[[#This Row],[Capítulo Cod]],Tabla32[[#This Row],[Sub-Capítulo Cod]],Tabla32[[#This Row],[UE Cod]])</f>
        <v>5112010001</v>
      </c>
      <c r="J184" t="str">
        <f t="shared" si="16"/>
        <v>0001</v>
      </c>
      <c r="K184" s="22" t="s">
        <v>432</v>
      </c>
      <c r="L184" s="23" t="str">
        <f t="shared" si="17"/>
        <v>INSTITUTO AZUCARERO DOMINICANO</v>
      </c>
    </row>
    <row r="185" spans="2:12" x14ac:dyDescent="0.25">
      <c r="B185" t="str">
        <f t="shared" si="12"/>
        <v>5114</v>
      </c>
      <c r="C185" s="20" t="s">
        <v>433</v>
      </c>
      <c r="D185" s="23" t="str">
        <f t="shared" si="13"/>
        <v>INSTITUTO PARA EL DESARROLLO DEL NOROESTE</v>
      </c>
      <c r="E185" s="23" t="str">
        <f>CONCATENATE(Tabla32[[#This Row],[Capítulo Cod]],Tabla32[[#This Row],[Sub-Capítulo Cod]])</f>
        <v>511401</v>
      </c>
      <c r="F185" t="str">
        <f t="shared" si="14"/>
        <v>01</v>
      </c>
      <c r="G185" s="21" t="s">
        <v>434</v>
      </c>
      <c r="H185" s="23" t="str">
        <f t="shared" si="15"/>
        <v>INSTITUTO PARA EL DESARROLLO DEL NOROESTE -INDENOR-</v>
      </c>
      <c r="I185" s="23" t="str">
        <f>CONCATENATE(Tabla32[[#This Row],[Capítulo Cod]],Tabla32[[#This Row],[Sub-Capítulo Cod]],Tabla32[[#This Row],[UE Cod]])</f>
        <v>5114010001</v>
      </c>
      <c r="J185" t="str">
        <f t="shared" si="16"/>
        <v>0001</v>
      </c>
      <c r="K185" s="22" t="s">
        <v>435</v>
      </c>
      <c r="L185" s="23" t="str">
        <f t="shared" si="17"/>
        <v>INSTITUTO PARA EL DESARROLLO DEL NOROESTE -INDENOR-</v>
      </c>
    </row>
    <row r="186" spans="2:12" x14ac:dyDescent="0.25">
      <c r="B186" t="str">
        <f t="shared" si="12"/>
        <v>5118</v>
      </c>
      <c r="C186" s="20" t="s">
        <v>436</v>
      </c>
      <c r="D186" s="23" t="str">
        <f t="shared" si="13"/>
        <v>INSTITUTO NACIONAL DE RECURSOS HIDRAÚLICOS (INDRHI)</v>
      </c>
      <c r="E186" s="23" t="str">
        <f>CONCATENATE(Tabla32[[#This Row],[Capítulo Cod]],Tabla32[[#This Row],[Sub-Capítulo Cod]])</f>
        <v>511801</v>
      </c>
      <c r="F186" t="str">
        <f t="shared" si="14"/>
        <v>01</v>
      </c>
      <c r="G186" s="21" t="s">
        <v>437</v>
      </c>
      <c r="H186" s="23" t="str">
        <f t="shared" si="15"/>
        <v>INSTITUTO NACIONAL DE RECURSOS HIDRAULICOS -INDRHI-</v>
      </c>
      <c r="I186" s="23" t="str">
        <f>CONCATENATE(Tabla32[[#This Row],[Capítulo Cod]],Tabla32[[#This Row],[Sub-Capítulo Cod]],Tabla32[[#This Row],[UE Cod]])</f>
        <v>5118010001</v>
      </c>
      <c r="J186" t="str">
        <f t="shared" si="16"/>
        <v>0001</v>
      </c>
      <c r="K186" s="22" t="s">
        <v>438</v>
      </c>
      <c r="L186" s="23" t="str">
        <f t="shared" si="17"/>
        <v>INSTITUTO NACIONAL DE RECURSOS HIDRAULICOS -INDRHI-</v>
      </c>
    </row>
    <row r="187" spans="2:12" x14ac:dyDescent="0.25">
      <c r="B187" t="str">
        <f t="shared" si="12"/>
        <v>5119</v>
      </c>
      <c r="C187" s="20" t="s">
        <v>439</v>
      </c>
      <c r="D187" s="23" t="str">
        <f t="shared" si="13"/>
        <v>INSTITUTO PARA EL DESARROLLO DEL SUROESTE</v>
      </c>
      <c r="E187" s="23" t="str">
        <f>CONCATENATE(Tabla32[[#This Row],[Capítulo Cod]],Tabla32[[#This Row],[Sub-Capítulo Cod]])</f>
        <v>511901</v>
      </c>
      <c r="F187" t="str">
        <f t="shared" si="14"/>
        <v>01</v>
      </c>
      <c r="G187" s="21" t="s">
        <v>440</v>
      </c>
      <c r="H187" s="23" t="str">
        <f t="shared" si="15"/>
        <v>INSTITUTO PARA EL DESARROLLO DEL SUROESTE -INDESUR-</v>
      </c>
      <c r="I187" s="23" t="str">
        <f>CONCATENATE(Tabla32[[#This Row],[Capítulo Cod]],Tabla32[[#This Row],[Sub-Capítulo Cod]],Tabla32[[#This Row],[UE Cod]])</f>
        <v>5119010001</v>
      </c>
      <c r="J187" t="str">
        <f t="shared" si="16"/>
        <v>0001</v>
      </c>
      <c r="K187" s="22" t="s">
        <v>441</v>
      </c>
      <c r="L187" s="23" t="str">
        <f t="shared" si="17"/>
        <v>INSTITUTO PARA EL DESARROLLO DEL SUROESTE -INDESUR-</v>
      </c>
    </row>
    <row r="188" spans="2:12" x14ac:dyDescent="0.25">
      <c r="B188" t="str">
        <f t="shared" si="12"/>
        <v>5120</v>
      </c>
      <c r="C188" s="20" t="s">
        <v>442</v>
      </c>
      <c r="D188" s="23" t="str">
        <f t="shared" si="13"/>
        <v>JARDÍN BOTÁNICO</v>
      </c>
      <c r="E188" s="23" t="str">
        <f>CONCATENATE(Tabla32[[#This Row],[Capítulo Cod]],Tabla32[[#This Row],[Sub-Capítulo Cod]])</f>
        <v>512001</v>
      </c>
      <c r="F188" t="str">
        <f t="shared" si="14"/>
        <v>01</v>
      </c>
      <c r="G188" s="21" t="s">
        <v>443</v>
      </c>
      <c r="H188" s="23" t="str">
        <f t="shared" si="15"/>
        <v>JARDIN BOTANICO NACIONAL</v>
      </c>
      <c r="I188" s="23" t="str">
        <f>CONCATENATE(Tabla32[[#This Row],[Capítulo Cod]],Tabla32[[#This Row],[Sub-Capítulo Cod]],Tabla32[[#This Row],[UE Cod]])</f>
        <v>5120010001</v>
      </c>
      <c r="J188" t="str">
        <f t="shared" si="16"/>
        <v>0001</v>
      </c>
      <c r="K188" s="22" t="s">
        <v>444</v>
      </c>
      <c r="L188" s="23" t="str">
        <f t="shared" si="17"/>
        <v>JARDIN BOTANICO NACIONAL</v>
      </c>
    </row>
    <row r="189" spans="2:12" x14ac:dyDescent="0.25">
      <c r="B189" t="str">
        <f t="shared" si="12"/>
        <v>5121</v>
      </c>
      <c r="C189" s="20" t="s">
        <v>445</v>
      </c>
      <c r="D189" s="23" t="str">
        <f t="shared" si="13"/>
        <v>LIGA MUNICIPAL DOMINICANA</v>
      </c>
      <c r="E189" s="23" t="str">
        <f>CONCATENATE(Tabla32[[#This Row],[Capítulo Cod]],Tabla32[[#This Row],[Sub-Capítulo Cod]])</f>
        <v>512101</v>
      </c>
      <c r="F189" t="str">
        <f t="shared" si="14"/>
        <v>01</v>
      </c>
      <c r="G189" s="21" t="s">
        <v>446</v>
      </c>
      <c r="H189" s="23" t="str">
        <f t="shared" si="15"/>
        <v>LIGA MUNICIPAL DOMINICANA</v>
      </c>
      <c r="I189" s="23" t="str">
        <f>CONCATENATE(Tabla32[[#This Row],[Capítulo Cod]],Tabla32[[#This Row],[Sub-Capítulo Cod]],Tabla32[[#This Row],[UE Cod]])</f>
        <v>5121010001</v>
      </c>
      <c r="J189" t="str">
        <f t="shared" si="16"/>
        <v>0001</v>
      </c>
      <c r="K189" s="22" t="s">
        <v>447</v>
      </c>
      <c r="L189" s="23" t="str">
        <f t="shared" si="17"/>
        <v>LIGA MUNICIPAL DOMINICANA</v>
      </c>
    </row>
    <row r="190" spans="2:12" x14ac:dyDescent="0.25">
      <c r="B190" t="str">
        <f t="shared" si="12"/>
        <v>5127</v>
      </c>
      <c r="C190" s="20" t="s">
        <v>448</v>
      </c>
      <c r="D190" s="23" t="str">
        <f t="shared" si="13"/>
        <v>SUPERINTENDENCIA DE SEGUROS</v>
      </c>
      <c r="E190" s="23" t="str">
        <f>CONCATENATE(Tabla32[[#This Row],[Capítulo Cod]],Tabla32[[#This Row],[Sub-Capítulo Cod]])</f>
        <v>512701</v>
      </c>
      <c r="F190" t="str">
        <f t="shared" si="14"/>
        <v>01</v>
      </c>
      <c r="G190" s="21" t="s">
        <v>449</v>
      </c>
      <c r="H190" s="23" t="str">
        <f t="shared" si="15"/>
        <v>SUPERINTENDENCIA DE SEGUROS</v>
      </c>
      <c r="I190" s="23" t="str">
        <f>CONCATENATE(Tabla32[[#This Row],[Capítulo Cod]],Tabla32[[#This Row],[Sub-Capítulo Cod]],Tabla32[[#This Row],[UE Cod]])</f>
        <v>5127010001</v>
      </c>
      <c r="J190" t="str">
        <f t="shared" si="16"/>
        <v>0001</v>
      </c>
      <c r="K190" s="22" t="s">
        <v>450</v>
      </c>
      <c r="L190" s="23" t="str">
        <f t="shared" si="17"/>
        <v>SUPERINTENDENCIA DE SEGUROS</v>
      </c>
    </row>
    <row r="191" spans="2:12" x14ac:dyDescent="0.25">
      <c r="B191" t="str">
        <f t="shared" si="12"/>
        <v>5128</v>
      </c>
      <c r="C191" s="20" t="s">
        <v>451</v>
      </c>
      <c r="D191" s="23" t="str">
        <f t="shared" si="13"/>
        <v>UNIVERSIDAD AUTÓNOMA DE SANTO DOMINGO</v>
      </c>
      <c r="E191" s="23" t="str">
        <f>CONCATENATE(Tabla32[[#This Row],[Capítulo Cod]],Tabla32[[#This Row],[Sub-Capítulo Cod]])</f>
        <v>512801</v>
      </c>
      <c r="F191" t="str">
        <f t="shared" si="14"/>
        <v>01</v>
      </c>
      <c r="G191" s="21" t="s">
        <v>452</v>
      </c>
      <c r="H191" s="23" t="str">
        <f t="shared" si="15"/>
        <v>UNIVERSIDAD AUTONOMA DE SANTO DOMINGO</v>
      </c>
      <c r="I191" s="23" t="str">
        <f>CONCATENATE(Tabla32[[#This Row],[Capítulo Cod]],Tabla32[[#This Row],[Sub-Capítulo Cod]],Tabla32[[#This Row],[UE Cod]])</f>
        <v>5128010001</v>
      </c>
      <c r="J191" t="str">
        <f t="shared" si="16"/>
        <v>0001</v>
      </c>
      <c r="K191" s="22" t="s">
        <v>453</v>
      </c>
      <c r="L191" s="23" t="str">
        <f t="shared" si="17"/>
        <v>UNIVERSIDAD AUTONOMA DE SANTO DOMINGO</v>
      </c>
    </row>
    <row r="192" spans="2:12" x14ac:dyDescent="0.25">
      <c r="B192" t="str">
        <f t="shared" si="12"/>
        <v>5130</v>
      </c>
      <c r="C192" s="20" t="s">
        <v>454</v>
      </c>
      <c r="D192" s="23" t="str">
        <f t="shared" si="13"/>
        <v>PARQUE ZOOLÓGICO NACIONAL</v>
      </c>
      <c r="E192" s="23" t="str">
        <f>CONCATENATE(Tabla32[[#This Row],[Capítulo Cod]],Tabla32[[#This Row],[Sub-Capítulo Cod]])</f>
        <v>513001</v>
      </c>
      <c r="F192" t="str">
        <f t="shared" si="14"/>
        <v>01</v>
      </c>
      <c r="G192" s="21" t="s">
        <v>455</v>
      </c>
      <c r="H192" s="23" t="str">
        <f t="shared" si="15"/>
        <v>PARQUE ZOOLOGICO NACIONAL</v>
      </c>
      <c r="I192" s="23" t="str">
        <f>CONCATENATE(Tabla32[[#This Row],[Capítulo Cod]],Tabla32[[#This Row],[Sub-Capítulo Cod]],Tabla32[[#This Row],[UE Cod]])</f>
        <v>5130010001</v>
      </c>
      <c r="J192" t="str">
        <f t="shared" si="16"/>
        <v>0001</v>
      </c>
      <c r="K192" s="22" t="s">
        <v>456</v>
      </c>
      <c r="L192" s="23" t="str">
        <f t="shared" si="17"/>
        <v>PARQUE ZOOLOGICO NACIONAL</v>
      </c>
    </row>
    <row r="193" spans="2:12" x14ac:dyDescent="0.25">
      <c r="B193" t="str">
        <f t="shared" si="12"/>
        <v>5131</v>
      </c>
      <c r="C193" s="20" t="s">
        <v>457</v>
      </c>
      <c r="D193" s="23" t="str">
        <f t="shared" si="13"/>
        <v>INSTITUTO DOMINICANO DE LAS TELECOMUNICACIONES</v>
      </c>
      <c r="E193" s="23" t="str">
        <f>CONCATENATE(Tabla32[[#This Row],[Capítulo Cod]],Tabla32[[#This Row],[Sub-Capítulo Cod]])</f>
        <v>513101</v>
      </c>
      <c r="F193" t="str">
        <f t="shared" si="14"/>
        <v>01</v>
      </c>
      <c r="G193" s="21" t="s">
        <v>458</v>
      </c>
      <c r="H193" s="23" t="str">
        <f t="shared" si="15"/>
        <v>INSTITUTO DOMINICANO DE LA TELECOMUNICACIONES</v>
      </c>
      <c r="I193" s="23" t="str">
        <f>CONCATENATE(Tabla32[[#This Row],[Capítulo Cod]],Tabla32[[#This Row],[Sub-Capítulo Cod]],Tabla32[[#This Row],[UE Cod]])</f>
        <v>5131010001</v>
      </c>
      <c r="J193" t="str">
        <f t="shared" si="16"/>
        <v>0001</v>
      </c>
      <c r="K193" s="22" t="s">
        <v>459</v>
      </c>
      <c r="L193" s="23" t="str">
        <f t="shared" si="17"/>
        <v>INSTITUTO DOMINICANO DE LA TELECOMUNICACIONES</v>
      </c>
    </row>
    <row r="194" spans="2:12" x14ac:dyDescent="0.25">
      <c r="B194" t="str">
        <f t="shared" si="12"/>
        <v>5132</v>
      </c>
      <c r="C194" s="20" t="s">
        <v>460</v>
      </c>
      <c r="D194" s="23" t="str">
        <f t="shared" si="13"/>
        <v>INSTITUTO DOMINICANO DE INVESTIGACIONES AGROPECUARIAS Y FORESTALES</v>
      </c>
      <c r="E194" s="23" t="str">
        <f>CONCATENATE(Tabla32[[#This Row],[Capítulo Cod]],Tabla32[[#This Row],[Sub-Capítulo Cod]])</f>
        <v>513201</v>
      </c>
      <c r="F194" t="str">
        <f t="shared" si="14"/>
        <v>01</v>
      </c>
      <c r="G194" s="21" t="s">
        <v>461</v>
      </c>
      <c r="H194" s="23" t="str">
        <f t="shared" si="15"/>
        <v>INSTITUTO DOMINICANO DE INVESTIGACIONES AGROPECUARIAS Y FORESTALES</v>
      </c>
      <c r="I194" s="23" t="str">
        <f>CONCATENATE(Tabla32[[#This Row],[Capítulo Cod]],Tabla32[[#This Row],[Sub-Capítulo Cod]],Tabla32[[#This Row],[UE Cod]])</f>
        <v>5132010001</v>
      </c>
      <c r="J194" t="str">
        <f t="shared" si="16"/>
        <v>0001</v>
      </c>
      <c r="K194" s="22" t="s">
        <v>462</v>
      </c>
      <c r="L194" s="23" t="str">
        <f t="shared" si="17"/>
        <v>INSTITUTO DOMINICANO DE INVESTIGACIONES AGROPECUARIAS Y FORESTALES</v>
      </c>
    </row>
    <row r="195" spans="2:12" x14ac:dyDescent="0.25">
      <c r="B195" t="str">
        <f t="shared" si="12"/>
        <v>5133</v>
      </c>
      <c r="C195" s="20" t="s">
        <v>463</v>
      </c>
      <c r="D195" s="23" t="str">
        <f t="shared" si="13"/>
        <v>MUSEO DE HISTORIA NATURAL</v>
      </c>
      <c r="E195" s="23" t="str">
        <f>CONCATENATE(Tabla32[[#This Row],[Capítulo Cod]],Tabla32[[#This Row],[Sub-Capítulo Cod]])</f>
        <v>513301</v>
      </c>
      <c r="F195" t="str">
        <f t="shared" si="14"/>
        <v>01</v>
      </c>
      <c r="G195" s="21" t="s">
        <v>464</v>
      </c>
      <c r="H195" s="23" t="str">
        <f t="shared" si="15"/>
        <v>MUSEO DE HISTORIA NATURAL</v>
      </c>
      <c r="I195" s="23" t="str">
        <f>CONCATENATE(Tabla32[[#This Row],[Capítulo Cod]],Tabla32[[#This Row],[Sub-Capítulo Cod]],Tabla32[[#This Row],[UE Cod]])</f>
        <v>5133010001</v>
      </c>
      <c r="J195" t="str">
        <f t="shared" si="16"/>
        <v>0001</v>
      </c>
      <c r="K195" s="22" t="s">
        <v>465</v>
      </c>
      <c r="L195" s="23" t="str">
        <f t="shared" si="17"/>
        <v>MUSEO DE HISTORIA NATURAL</v>
      </c>
    </row>
    <row r="196" spans="2:12" x14ac:dyDescent="0.25">
      <c r="B196" t="str">
        <f t="shared" si="12"/>
        <v>5134</v>
      </c>
      <c r="C196" s="20" t="s">
        <v>466</v>
      </c>
      <c r="D196" s="23" t="str">
        <f t="shared" si="13"/>
        <v>ACUARIO NACIONAL</v>
      </c>
      <c r="E196" s="23" t="str">
        <f>CONCATENATE(Tabla32[[#This Row],[Capítulo Cod]],Tabla32[[#This Row],[Sub-Capítulo Cod]])</f>
        <v>513401</v>
      </c>
      <c r="F196" t="str">
        <f t="shared" si="14"/>
        <v>01</v>
      </c>
      <c r="G196" s="21" t="s">
        <v>467</v>
      </c>
      <c r="H196" s="23" t="str">
        <f t="shared" si="15"/>
        <v>ACUARIO NACIONAL</v>
      </c>
      <c r="I196" s="23" t="str">
        <f>CONCATENATE(Tabla32[[#This Row],[Capítulo Cod]],Tabla32[[#This Row],[Sub-Capítulo Cod]],Tabla32[[#This Row],[UE Cod]])</f>
        <v>5134010001</v>
      </c>
      <c r="J196" t="str">
        <f t="shared" si="16"/>
        <v>0001</v>
      </c>
      <c r="K196" s="22" t="s">
        <v>468</v>
      </c>
      <c r="L196" s="23" t="str">
        <f t="shared" si="17"/>
        <v>ACUARIO NACIONAL</v>
      </c>
    </row>
    <row r="197" spans="2:12" x14ac:dyDescent="0.25">
      <c r="B197" t="str">
        <f t="shared" si="12"/>
        <v>5135</v>
      </c>
      <c r="C197" s="20" t="s">
        <v>469</v>
      </c>
      <c r="D197" s="23" t="str">
        <f t="shared" si="13"/>
        <v>OFICINA NACIONAL DE PROPIEDAD INDUSTRIAL</v>
      </c>
      <c r="E197" s="23" t="str">
        <f>CONCATENATE(Tabla32[[#This Row],[Capítulo Cod]],Tabla32[[#This Row],[Sub-Capítulo Cod]])</f>
        <v>513501</v>
      </c>
      <c r="F197" t="str">
        <f t="shared" si="14"/>
        <v>01</v>
      </c>
      <c r="G197" s="21" t="s">
        <v>470</v>
      </c>
      <c r="H197" s="23" t="str">
        <f t="shared" si="15"/>
        <v>OFICINA NACIONAL DE LA PROPIEDAD INDUSTRIAL</v>
      </c>
      <c r="I197" s="23" t="str">
        <f>CONCATENATE(Tabla32[[#This Row],[Capítulo Cod]],Tabla32[[#This Row],[Sub-Capítulo Cod]],Tabla32[[#This Row],[UE Cod]])</f>
        <v>5135010001</v>
      </c>
      <c r="J197" t="str">
        <f t="shared" si="16"/>
        <v>0001</v>
      </c>
      <c r="K197" s="22" t="s">
        <v>471</v>
      </c>
      <c r="L197" s="23" t="str">
        <f t="shared" si="17"/>
        <v>OFICINA NACIONAL DE LA PROPIEDAD INDUSTRIAL</v>
      </c>
    </row>
    <row r="198" spans="2:12" x14ac:dyDescent="0.25">
      <c r="B198" t="str">
        <f t="shared" si="12"/>
        <v>5136</v>
      </c>
      <c r="C198" s="20" t="s">
        <v>472</v>
      </c>
      <c r="D198" s="23" t="str">
        <f t="shared" si="13"/>
        <v>INSTITUTO DOMINICANO DEL CAFÉ</v>
      </c>
      <c r="E198" s="23" t="str">
        <f>CONCATENATE(Tabla32[[#This Row],[Capítulo Cod]],Tabla32[[#This Row],[Sub-Capítulo Cod]])</f>
        <v>513601</v>
      </c>
      <c r="F198" t="str">
        <f t="shared" si="14"/>
        <v>01</v>
      </c>
      <c r="G198" s="21" t="s">
        <v>473</v>
      </c>
      <c r="H198" s="23" t="str">
        <f t="shared" si="15"/>
        <v>INSTITUTO DOMINICANO DEL CAFÉ</v>
      </c>
      <c r="I198" s="23" t="str">
        <f>CONCATENATE(Tabla32[[#This Row],[Capítulo Cod]],Tabla32[[#This Row],[Sub-Capítulo Cod]],Tabla32[[#This Row],[UE Cod]])</f>
        <v>5136010001</v>
      </c>
      <c r="J198" t="str">
        <f t="shared" si="16"/>
        <v>0001</v>
      </c>
      <c r="K198" s="22" t="s">
        <v>474</v>
      </c>
      <c r="L198" s="23" t="str">
        <f t="shared" si="17"/>
        <v>INSTITUTO DOMINICANO DEL CAFÉ</v>
      </c>
    </row>
    <row r="199" spans="2:12" x14ac:dyDescent="0.25">
      <c r="B199" t="str">
        <f t="shared" si="12"/>
        <v>5137</v>
      </c>
      <c r="C199" s="20" t="s">
        <v>475</v>
      </c>
      <c r="D199" s="23" t="str">
        <f t="shared" si="13"/>
        <v>INSTITUTO DUARTIANO</v>
      </c>
      <c r="E199" s="23" t="str">
        <f>CONCATENATE(Tabla32[[#This Row],[Capítulo Cod]],Tabla32[[#This Row],[Sub-Capítulo Cod]])</f>
        <v>513701</v>
      </c>
      <c r="F199" t="str">
        <f t="shared" si="14"/>
        <v>01</v>
      </c>
      <c r="G199" s="21" t="s">
        <v>476</v>
      </c>
      <c r="H199" s="23" t="str">
        <f t="shared" si="15"/>
        <v>INSTITUTO DUARTIANO</v>
      </c>
      <c r="I199" s="23" t="str">
        <f>CONCATENATE(Tabla32[[#This Row],[Capítulo Cod]],Tabla32[[#This Row],[Sub-Capítulo Cod]],Tabla32[[#This Row],[UE Cod]])</f>
        <v>5137010001</v>
      </c>
      <c r="J199" t="str">
        <f t="shared" si="16"/>
        <v>0001</v>
      </c>
      <c r="K199" s="22" t="s">
        <v>477</v>
      </c>
      <c r="L199" s="23" t="str">
        <f t="shared" si="17"/>
        <v>INSTITUTO DUARTIANO</v>
      </c>
    </row>
    <row r="200" spans="2:12" x14ac:dyDescent="0.25">
      <c r="B200" t="str">
        <f t="shared" si="12"/>
        <v>5138</v>
      </c>
      <c r="C200" s="20" t="s">
        <v>478</v>
      </c>
      <c r="D200" s="23" t="str">
        <f t="shared" si="13"/>
        <v>COMISIÓN NACIONAL DE ENERGÍA</v>
      </c>
      <c r="E200" s="23" t="str">
        <f>CONCATENATE(Tabla32[[#This Row],[Capítulo Cod]],Tabla32[[#This Row],[Sub-Capítulo Cod]])</f>
        <v>513801</v>
      </c>
      <c r="F200" t="str">
        <f t="shared" si="14"/>
        <v>01</v>
      </c>
      <c r="G200" s="21" t="s">
        <v>479</v>
      </c>
      <c r="H200" s="23" t="str">
        <f t="shared" si="15"/>
        <v>COMISION NACIONAL DE ENERGIA</v>
      </c>
      <c r="I200" s="23" t="str">
        <f>CONCATENATE(Tabla32[[#This Row],[Capítulo Cod]],Tabla32[[#This Row],[Sub-Capítulo Cod]],Tabla32[[#This Row],[UE Cod]])</f>
        <v>5138010001</v>
      </c>
      <c r="J200" t="str">
        <f t="shared" si="16"/>
        <v>0001</v>
      </c>
      <c r="K200" s="22" t="s">
        <v>480</v>
      </c>
      <c r="L200" s="23" t="str">
        <f t="shared" si="17"/>
        <v>COMISION NACIONAL DE ENERGIA</v>
      </c>
    </row>
    <row r="201" spans="2:12" x14ac:dyDescent="0.25">
      <c r="B201" t="str">
        <f t="shared" si="12"/>
        <v>5139</v>
      </c>
      <c r="C201" s="20" t="s">
        <v>481</v>
      </c>
      <c r="D201" s="23" t="str">
        <f t="shared" si="13"/>
        <v>SUPERINTENDENCIA DE ELECTRICIDAD</v>
      </c>
      <c r="E201" s="23" t="str">
        <f>CONCATENATE(Tabla32[[#This Row],[Capítulo Cod]],Tabla32[[#This Row],[Sub-Capítulo Cod]])</f>
        <v>513901</v>
      </c>
      <c r="F201" t="str">
        <f t="shared" si="14"/>
        <v>01</v>
      </c>
      <c r="G201" s="21" t="s">
        <v>482</v>
      </c>
      <c r="H201" s="23" t="str">
        <f t="shared" si="15"/>
        <v>SUPERINTENDENCIA DE ELECTRICIDAD</v>
      </c>
      <c r="I201" s="23" t="str">
        <f>CONCATENATE(Tabla32[[#This Row],[Capítulo Cod]],Tabla32[[#This Row],[Sub-Capítulo Cod]],Tabla32[[#This Row],[UE Cod]])</f>
        <v>5139010001</v>
      </c>
      <c r="J201" t="str">
        <f t="shared" si="16"/>
        <v>0001</v>
      </c>
      <c r="K201" s="22" t="s">
        <v>483</v>
      </c>
      <c r="L201" s="23" t="str">
        <f t="shared" si="17"/>
        <v>SUPERINTENDENCIA DE ELECTRICIDAD</v>
      </c>
    </row>
    <row r="202" spans="2:12" x14ac:dyDescent="0.25">
      <c r="B202" t="str">
        <f t="shared" si="12"/>
        <v>5140</v>
      </c>
      <c r="C202" s="20" t="s">
        <v>484</v>
      </c>
      <c r="D202" s="23" t="str">
        <f t="shared" si="13"/>
        <v>INSTITUTO DEL TABACO DE LA REPÚBLICA DOMINICANA</v>
      </c>
      <c r="E202" s="23" t="str">
        <f>CONCATENATE(Tabla32[[#This Row],[Capítulo Cod]],Tabla32[[#This Row],[Sub-Capítulo Cod]])</f>
        <v>514001</v>
      </c>
      <c r="F202" t="str">
        <f t="shared" si="14"/>
        <v>01</v>
      </c>
      <c r="G202" s="21" t="s">
        <v>485</v>
      </c>
      <c r="H202" s="23" t="str">
        <f t="shared" si="15"/>
        <v>INSTITUTO DEL TABACO DE LA REPÚBLICA DOMINICANA</v>
      </c>
      <c r="I202" s="23" t="str">
        <f>CONCATENATE(Tabla32[[#This Row],[Capítulo Cod]],Tabla32[[#This Row],[Sub-Capítulo Cod]],Tabla32[[#This Row],[UE Cod]])</f>
        <v>5140010001</v>
      </c>
      <c r="J202" t="str">
        <f t="shared" si="16"/>
        <v>0001</v>
      </c>
      <c r="K202" s="22" t="s">
        <v>486</v>
      </c>
      <c r="L202" s="23" t="str">
        <f t="shared" si="17"/>
        <v>INSTITUTO DEL TABACO DE LA REPÚBLICA DOMINICANA</v>
      </c>
    </row>
    <row r="203" spans="2:12" ht="13.5" customHeight="1" x14ac:dyDescent="0.25">
      <c r="B203" t="str">
        <f t="shared" si="12"/>
        <v>5142</v>
      </c>
      <c r="C203" s="20" t="s">
        <v>487</v>
      </c>
      <c r="D203" s="23" t="str">
        <f t="shared" si="13"/>
        <v>FONDO PATRIMONIAL DE LAS EMPRESAS REFORMADAS</v>
      </c>
      <c r="E203" s="23" t="str">
        <f>CONCATENATE(Tabla32[[#This Row],[Capítulo Cod]],Tabla32[[#This Row],[Sub-Capítulo Cod]])</f>
        <v>514201</v>
      </c>
      <c r="F203" t="str">
        <f t="shared" si="14"/>
        <v>01</v>
      </c>
      <c r="G203" s="21" t="s">
        <v>488</v>
      </c>
      <c r="H203" s="23" t="str">
        <f t="shared" si="15"/>
        <v>FONDO PATRIMONIAL DE EMPRESAS REFORMADAS</v>
      </c>
      <c r="I203" s="23" t="str">
        <f>CONCATENATE(Tabla32[[#This Row],[Capítulo Cod]],Tabla32[[#This Row],[Sub-Capítulo Cod]],Tabla32[[#This Row],[UE Cod]])</f>
        <v>5142010001</v>
      </c>
      <c r="J203" t="str">
        <f t="shared" si="16"/>
        <v>0001</v>
      </c>
      <c r="K203" s="22" t="s">
        <v>489</v>
      </c>
      <c r="L203" s="23" t="str">
        <f t="shared" si="17"/>
        <v>FONDO PATRIMONIAL DE EMPRESAS REFORMADAS</v>
      </c>
    </row>
    <row r="204" spans="2:12" x14ac:dyDescent="0.25">
      <c r="B204" t="str">
        <f t="shared" si="12"/>
        <v>5143</v>
      </c>
      <c r="C204" s="20" t="s">
        <v>490</v>
      </c>
      <c r="D204" s="23" t="str">
        <f t="shared" si="13"/>
        <v>INSTITUTO DE DESARROLLO Y CRÉDITO COOPERATIVO</v>
      </c>
      <c r="E204" s="23" t="str">
        <f>CONCATENATE(Tabla32[[#This Row],[Capítulo Cod]],Tabla32[[#This Row],[Sub-Capítulo Cod]])</f>
        <v>514301</v>
      </c>
      <c r="F204" t="str">
        <f t="shared" si="14"/>
        <v>01</v>
      </c>
      <c r="G204" s="21" t="s">
        <v>491</v>
      </c>
      <c r="H204" s="23" t="str">
        <f t="shared" si="15"/>
        <v>INSTITUTO DE DESARROLLO Y CREDITO COOPERATIVO</v>
      </c>
      <c r="I204" s="23" t="str">
        <f>CONCATENATE(Tabla32[[#This Row],[Capítulo Cod]],Tabla32[[#This Row],[Sub-Capítulo Cod]],Tabla32[[#This Row],[UE Cod]])</f>
        <v>5143010001</v>
      </c>
      <c r="J204" t="str">
        <f t="shared" si="16"/>
        <v>0001</v>
      </c>
      <c r="K204" s="22" t="s">
        <v>492</v>
      </c>
      <c r="L204" s="23" t="str">
        <f t="shared" si="17"/>
        <v>INSTITUTO DE DESARROLLO Y CREDITO COOPERATIVO</v>
      </c>
    </row>
    <row r="205" spans="2:12" x14ac:dyDescent="0.25">
      <c r="B205" t="str">
        <f t="shared" si="12"/>
        <v>5144</v>
      </c>
      <c r="C205" s="20" t="s">
        <v>493</v>
      </c>
      <c r="D205" s="23" t="str">
        <f t="shared" si="13"/>
        <v>FONDO ESPECIAL PARA EL DESARROLLO AGROPECUARIO</v>
      </c>
      <c r="E205" s="23" t="str">
        <f>CONCATENATE(Tabla32[[#This Row],[Capítulo Cod]],Tabla32[[#This Row],[Sub-Capítulo Cod]])</f>
        <v>514401</v>
      </c>
      <c r="F205" t="str">
        <f t="shared" si="14"/>
        <v>01</v>
      </c>
      <c r="G205" s="21" t="s">
        <v>494</v>
      </c>
      <c r="H205" s="23" t="str">
        <f t="shared" si="15"/>
        <v>FONDO ESPECIAL PARA EL DESARROLLO AGROPECUARIO</v>
      </c>
      <c r="I205" s="23" t="str">
        <f>CONCATENATE(Tabla32[[#This Row],[Capítulo Cod]],Tabla32[[#This Row],[Sub-Capítulo Cod]],Tabla32[[#This Row],[UE Cod]])</f>
        <v>5144010001</v>
      </c>
      <c r="J205" t="str">
        <f t="shared" si="16"/>
        <v>0001</v>
      </c>
      <c r="K205" s="22" t="s">
        <v>495</v>
      </c>
      <c r="L205" s="23" t="str">
        <f t="shared" si="17"/>
        <v>FONDO ESPECIAL PARA EL DESARROLLO AGROPECUARIO</v>
      </c>
    </row>
    <row r="206" spans="2:12" x14ac:dyDescent="0.25">
      <c r="B206" t="str">
        <f t="shared" si="12"/>
        <v>5147</v>
      </c>
      <c r="C206" s="20" t="s">
        <v>496</v>
      </c>
      <c r="D206" s="23" t="str">
        <f t="shared" si="13"/>
        <v>INSTITUTO NACIONAL DE LA UVA</v>
      </c>
      <c r="E206" s="23" t="str">
        <f>CONCATENATE(Tabla32[[#This Row],[Capítulo Cod]],Tabla32[[#This Row],[Sub-Capítulo Cod]])</f>
        <v>514701</v>
      </c>
      <c r="F206" t="str">
        <f t="shared" si="14"/>
        <v>01</v>
      </c>
      <c r="G206" s="21" t="s">
        <v>497</v>
      </c>
      <c r="H206" s="23" t="str">
        <f t="shared" si="15"/>
        <v>INSTITUTO NACIONAL DE LA UVA</v>
      </c>
      <c r="I206" s="23" t="str">
        <f>CONCATENATE(Tabla32[[#This Row],[Capítulo Cod]],Tabla32[[#This Row],[Sub-Capítulo Cod]],Tabla32[[#This Row],[UE Cod]])</f>
        <v>5147010001</v>
      </c>
      <c r="J206" t="str">
        <f t="shared" si="16"/>
        <v>0001</v>
      </c>
      <c r="K206" s="22" t="s">
        <v>498</v>
      </c>
      <c r="L206" s="23" t="str">
        <f t="shared" si="17"/>
        <v>INSTITUTO NACIONAL DE LA UVA</v>
      </c>
    </row>
    <row r="207" spans="2:12" x14ac:dyDescent="0.25">
      <c r="B207" t="str">
        <f t="shared" si="12"/>
        <v>5150</v>
      </c>
      <c r="C207" s="20" t="s">
        <v>499</v>
      </c>
      <c r="D207" s="23" t="str">
        <f t="shared" si="13"/>
        <v>CONSEJO NACIONAL DE ZONAS FRANCAS</v>
      </c>
      <c r="E207" s="23" t="str">
        <f>CONCATENATE(Tabla32[[#This Row],[Capítulo Cod]],Tabla32[[#This Row],[Sub-Capítulo Cod]])</f>
        <v>515001</v>
      </c>
      <c r="F207" t="str">
        <f t="shared" si="14"/>
        <v>01</v>
      </c>
      <c r="G207" s="21" t="s">
        <v>500</v>
      </c>
      <c r="H207" s="23" t="str">
        <f t="shared" si="15"/>
        <v>CONSEJO NACIONAL DE ZONAS FRANCAS</v>
      </c>
      <c r="I207" s="23" t="str">
        <f>CONCATENATE(Tabla32[[#This Row],[Capítulo Cod]],Tabla32[[#This Row],[Sub-Capítulo Cod]],Tabla32[[#This Row],[UE Cod]])</f>
        <v>5150010001</v>
      </c>
      <c r="J207" t="str">
        <f t="shared" si="16"/>
        <v>0001</v>
      </c>
      <c r="K207" s="22" t="s">
        <v>814</v>
      </c>
      <c r="L207" s="23" t="str">
        <f t="shared" si="17"/>
        <v>CONSEJO NACIONAL DE ZONAS FRANCAS</v>
      </c>
    </row>
    <row r="208" spans="2:12" x14ac:dyDescent="0.25">
      <c r="B208" t="str">
        <f t="shared" si="12"/>
        <v>5151</v>
      </c>
      <c r="C208" s="20" t="s">
        <v>501</v>
      </c>
      <c r="D208" s="23" t="str">
        <f t="shared" si="13"/>
        <v>CONSEJO NACIONAL PARA LA NIÑEZ Y LA ADOLESCENCIA</v>
      </c>
      <c r="E208" s="23" t="str">
        <f>CONCATENATE(Tabla32[[#This Row],[Capítulo Cod]],Tabla32[[#This Row],[Sub-Capítulo Cod]])</f>
        <v>515101</v>
      </c>
      <c r="F208" t="str">
        <f t="shared" si="14"/>
        <v>01</v>
      </c>
      <c r="G208" s="21" t="s">
        <v>502</v>
      </c>
      <c r="H208" s="23" t="str">
        <f t="shared" si="15"/>
        <v>CONSEJO NACIONAL PARA LA NIÑEZ Y LA ADOLESCENCIA</v>
      </c>
      <c r="I208" s="23" t="str">
        <f>CONCATENATE(Tabla32[[#This Row],[Capítulo Cod]],Tabla32[[#This Row],[Sub-Capítulo Cod]],Tabla32[[#This Row],[UE Cod]])</f>
        <v>5151010001</v>
      </c>
      <c r="J208" t="str">
        <f t="shared" si="16"/>
        <v>0001</v>
      </c>
      <c r="K208" s="22" t="s">
        <v>503</v>
      </c>
      <c r="L208" s="23" t="str">
        <f t="shared" si="17"/>
        <v>CONSEJO NACIONAL PARA LA NIÑEZ Y LA ADOLESCENCIA</v>
      </c>
    </row>
    <row r="209" spans="2:12" x14ac:dyDescent="0.25">
      <c r="B209" t="str">
        <f t="shared" si="12"/>
        <v>5152</v>
      </c>
      <c r="C209" s="20" t="s">
        <v>504</v>
      </c>
      <c r="D209" s="23" t="str">
        <f t="shared" si="13"/>
        <v>CONSEJO NACIONAL DE ESTANCIAS INFANTILES</v>
      </c>
      <c r="E209" s="23" t="str">
        <f>CONCATENATE(Tabla32[[#This Row],[Capítulo Cod]],Tabla32[[#This Row],[Sub-Capítulo Cod]])</f>
        <v>515201</v>
      </c>
      <c r="F209" t="str">
        <f t="shared" si="14"/>
        <v>01</v>
      </c>
      <c r="G209" s="21" t="s">
        <v>505</v>
      </c>
      <c r="H209" s="23" t="str">
        <f t="shared" si="15"/>
        <v>CONSEJO NACIONAL DE ESTANCIAS INFANTILES</v>
      </c>
      <c r="I209" s="23" t="str">
        <f>CONCATENATE(Tabla32[[#This Row],[Capítulo Cod]],Tabla32[[#This Row],[Sub-Capítulo Cod]],Tabla32[[#This Row],[UE Cod]])</f>
        <v>5152010001</v>
      </c>
      <c r="J209" t="str">
        <f t="shared" si="16"/>
        <v>0001</v>
      </c>
      <c r="K209" s="22" t="s">
        <v>506</v>
      </c>
      <c r="L209" s="23" t="str">
        <f t="shared" si="17"/>
        <v>CONSEJO NACIONAL DE ESTANCIAS INFANTILES</v>
      </c>
    </row>
    <row r="210" spans="2:12" x14ac:dyDescent="0.25">
      <c r="B210" t="str">
        <f t="shared" si="12"/>
        <v>5154</v>
      </c>
      <c r="C210" s="20" t="s">
        <v>507</v>
      </c>
      <c r="D210" s="23" t="str">
        <f t="shared" si="13"/>
        <v>INSTITUTO DE INNOVACION EN BIOTECNOLOGIA E INDUSTRIAL (IIBI)</v>
      </c>
      <c r="E210" s="23" t="str">
        <f>CONCATENATE(Tabla32[[#This Row],[Capítulo Cod]],Tabla32[[#This Row],[Sub-Capítulo Cod]])</f>
        <v>515401</v>
      </c>
      <c r="F210" t="str">
        <f t="shared" si="14"/>
        <v>01</v>
      </c>
      <c r="G210" s="21" t="s">
        <v>508</v>
      </c>
      <c r="H210" s="23" t="str">
        <f t="shared" si="15"/>
        <v>INSTITUTO NACIONAL DE INNOVACION EN BIOTECNOLOGIA E INDUSTRIA</v>
      </c>
      <c r="I210" s="23" t="str">
        <f>CONCATENATE(Tabla32[[#This Row],[Capítulo Cod]],Tabla32[[#This Row],[Sub-Capítulo Cod]],Tabla32[[#This Row],[UE Cod]])</f>
        <v>5154010001</v>
      </c>
      <c r="J210" t="str">
        <f t="shared" si="16"/>
        <v>0001</v>
      </c>
      <c r="K210" s="22" t="s">
        <v>509</v>
      </c>
      <c r="L210" s="23" t="str">
        <f t="shared" si="17"/>
        <v>INSTITUTO  DE INNOVACION EN BIOTECNOLOGIA E INDUSTRIA</v>
      </c>
    </row>
    <row r="211" spans="2:12" x14ac:dyDescent="0.25">
      <c r="B211" t="str">
        <f t="shared" si="12"/>
        <v>5155</v>
      </c>
      <c r="C211" s="20" t="s">
        <v>512</v>
      </c>
      <c r="D211" s="23" t="str">
        <f t="shared" si="13"/>
        <v>INSTITUTO DE FORMACIÓN TÉCNICO PROFESIONAL (INFOTEP)</v>
      </c>
      <c r="E211" s="23" t="str">
        <f>CONCATENATE(Tabla32[[#This Row],[Capítulo Cod]],Tabla32[[#This Row],[Sub-Capítulo Cod]])</f>
        <v>515501</v>
      </c>
      <c r="F211" t="str">
        <f t="shared" si="14"/>
        <v>01</v>
      </c>
      <c r="G211" s="21" t="s">
        <v>510</v>
      </c>
      <c r="H211" s="23" t="str">
        <f t="shared" si="15"/>
        <v>INSTITUTO NACIONAL DE FORMACION TECNICO PROFESIONAL - INFOTEP</v>
      </c>
      <c r="I211" s="23" t="str">
        <f>CONCATENATE(Tabla32[[#This Row],[Capítulo Cod]],Tabla32[[#This Row],[Sub-Capítulo Cod]],Tabla32[[#This Row],[UE Cod]])</f>
        <v>5155010001</v>
      </c>
      <c r="J211" t="str">
        <f t="shared" si="16"/>
        <v>0001</v>
      </c>
      <c r="K211" s="22" t="s">
        <v>511</v>
      </c>
      <c r="L211" s="23" t="str">
        <f t="shared" si="17"/>
        <v>INSTITUTO NACIONAL DE FORMACION TECNICO PROFESIONAL - INFOTEP</v>
      </c>
    </row>
    <row r="212" spans="2:12" x14ac:dyDescent="0.25">
      <c r="B212" t="str">
        <f t="shared" si="12"/>
        <v>5157</v>
      </c>
      <c r="C212" s="20" t="s">
        <v>513</v>
      </c>
      <c r="D212" s="23" t="str">
        <f t="shared" si="13"/>
        <v>CORPORACION DOMICANA DE EMPRESAS ESTATALES (CORDE</v>
      </c>
      <c r="E212" s="23" t="str">
        <f>CONCATENATE(Tabla32[[#This Row],[Capítulo Cod]],Tabla32[[#This Row],[Sub-Capítulo Cod]])</f>
        <v>515701</v>
      </c>
      <c r="F212" t="str">
        <f t="shared" si="14"/>
        <v>01</v>
      </c>
      <c r="G212" s="21" t="s">
        <v>514</v>
      </c>
      <c r="H212" s="23" t="str">
        <f t="shared" si="15"/>
        <v>CORPORACION DOMICANA DE EMPRESAS ESTATALES (CORDE)</v>
      </c>
      <c r="I212" s="23" t="str">
        <f>CONCATENATE(Tabla32[[#This Row],[Capítulo Cod]],Tabla32[[#This Row],[Sub-Capítulo Cod]],Tabla32[[#This Row],[UE Cod]])</f>
        <v>5157010001</v>
      </c>
      <c r="J212" t="str">
        <f t="shared" si="16"/>
        <v>0001</v>
      </c>
      <c r="K212" s="22" t="s">
        <v>515</v>
      </c>
      <c r="L212" s="23" t="str">
        <f t="shared" si="17"/>
        <v>CORPORACION DOMICANA DE EMPRESAS ESTATALES (CORDE</v>
      </c>
    </row>
    <row r="213" spans="2:12" x14ac:dyDescent="0.25">
      <c r="B213" t="str">
        <f t="shared" si="12"/>
        <v>5158</v>
      </c>
      <c r="C213" s="20" t="s">
        <v>516</v>
      </c>
      <c r="D213" s="23" t="str">
        <f t="shared" si="13"/>
        <v>DIRECCION GENERAL DE ADUANAS</v>
      </c>
      <c r="E213" s="23" t="str">
        <f>CONCATENATE(Tabla32[[#This Row],[Capítulo Cod]],Tabla32[[#This Row],[Sub-Capítulo Cod]])</f>
        <v>515801</v>
      </c>
      <c r="F213" t="str">
        <f t="shared" si="14"/>
        <v>01</v>
      </c>
      <c r="G213" s="21" t="s">
        <v>517</v>
      </c>
      <c r="H213" s="23" t="str">
        <f t="shared" si="15"/>
        <v>DIRECCION GENERAL DE ADUANAS</v>
      </c>
      <c r="I213" s="23" t="str">
        <f>CONCATENATE(Tabla32[[#This Row],[Capítulo Cod]],Tabla32[[#This Row],[Sub-Capítulo Cod]],Tabla32[[#This Row],[UE Cod]])</f>
        <v>5158010001</v>
      </c>
      <c r="J213" t="str">
        <f t="shared" si="16"/>
        <v>0001</v>
      </c>
      <c r="K213" s="22" t="s">
        <v>518</v>
      </c>
      <c r="L213" s="23" t="str">
        <f t="shared" si="17"/>
        <v>DIRECCION GENERAL DE ADUANAS</v>
      </c>
    </row>
    <row r="214" spans="2:12" x14ac:dyDescent="0.25">
      <c r="B214" t="str">
        <f t="shared" si="12"/>
        <v>5159</v>
      </c>
      <c r="C214" s="20" t="s">
        <v>519</v>
      </c>
      <c r="D214" s="23" t="str">
        <f t="shared" si="13"/>
        <v>DIRECCION GENERAL DE IMPUESTOS INTERNOS</v>
      </c>
      <c r="E214" s="23" t="str">
        <f>CONCATENATE(Tabla32[[#This Row],[Capítulo Cod]],Tabla32[[#This Row],[Sub-Capítulo Cod]])</f>
        <v>515901</v>
      </c>
      <c r="F214" t="str">
        <f t="shared" si="14"/>
        <v>01</v>
      </c>
      <c r="G214" s="21" t="s">
        <v>520</v>
      </c>
      <c r="H214" s="23" t="str">
        <f t="shared" si="15"/>
        <v>DIRECCION GENERAL DE IMPUESTOS INTERNOS</v>
      </c>
      <c r="I214" s="23" t="str">
        <f>CONCATENATE(Tabla32[[#This Row],[Capítulo Cod]],Tabla32[[#This Row],[Sub-Capítulo Cod]],Tabla32[[#This Row],[UE Cod]])</f>
        <v>5159010001</v>
      </c>
      <c r="J214" t="str">
        <f t="shared" si="16"/>
        <v>0001</v>
      </c>
      <c r="K214" s="22" t="s">
        <v>521</v>
      </c>
      <c r="L214" s="23" t="str">
        <f t="shared" si="17"/>
        <v>DIRECCION GENERAL DE IMPUESTOS INTERNOS</v>
      </c>
    </row>
    <row r="215" spans="2:12" x14ac:dyDescent="0.25">
      <c r="B215" t="str">
        <f t="shared" si="12"/>
        <v>5161</v>
      </c>
      <c r="C215" s="20" t="s">
        <v>522</v>
      </c>
      <c r="D215" s="23" t="str">
        <f t="shared" si="13"/>
        <v>INSTITUTO DE PROTECCION DE LOS DERECHOS AL CONSUMIDOR</v>
      </c>
      <c r="E215" s="23" t="str">
        <f>CONCATENATE(Tabla32[[#This Row],[Capítulo Cod]],Tabla32[[#This Row],[Sub-Capítulo Cod]])</f>
        <v>516101</v>
      </c>
      <c r="F215" t="str">
        <f t="shared" si="14"/>
        <v>01</v>
      </c>
      <c r="G215" s="21" t="s">
        <v>523</v>
      </c>
      <c r="H215" s="23" t="str">
        <f t="shared" si="15"/>
        <v>INSTITUTO NACIONAL DE PROTECCION DE LOS DERECHOS DEL CONSUMIDOR</v>
      </c>
      <c r="I215" s="23" t="str">
        <f>CONCATENATE(Tabla32[[#This Row],[Capítulo Cod]],Tabla32[[#This Row],[Sub-Capítulo Cod]],Tabla32[[#This Row],[UE Cod]])</f>
        <v>5161010001</v>
      </c>
      <c r="J215" t="str">
        <f t="shared" si="16"/>
        <v>0001</v>
      </c>
      <c r="K215" s="22" t="s">
        <v>524</v>
      </c>
      <c r="L215" s="23" t="str">
        <f t="shared" si="17"/>
        <v>INSTITUTO NACIONAL DE PROTECCION DE LOS DERECHOS DEL CONSUMIDOR</v>
      </c>
    </row>
    <row r="216" spans="2:12" x14ac:dyDescent="0.25">
      <c r="B216" t="str">
        <f t="shared" si="12"/>
        <v>5162</v>
      </c>
      <c r="C216" s="20" t="s">
        <v>525</v>
      </c>
      <c r="D216" s="23" t="str">
        <f t="shared" si="13"/>
        <v>INSTITUTO DOMINICANO DE AVIACION CIVIL</v>
      </c>
      <c r="E216" s="23" t="str">
        <f>CONCATENATE(Tabla32[[#This Row],[Capítulo Cod]],Tabla32[[#This Row],[Sub-Capítulo Cod]])</f>
        <v>516201</v>
      </c>
      <c r="F216" t="str">
        <f t="shared" si="14"/>
        <v>01</v>
      </c>
      <c r="G216" s="21" t="s">
        <v>526</v>
      </c>
      <c r="H216" s="23" t="str">
        <f t="shared" si="15"/>
        <v>INSTITUTO DOMINICANO DE AVIACION CIVIL</v>
      </c>
      <c r="I216" s="23" t="str">
        <f>CONCATENATE(Tabla32[[#This Row],[Capítulo Cod]],Tabla32[[#This Row],[Sub-Capítulo Cod]],Tabla32[[#This Row],[UE Cod]])</f>
        <v>5162010001</v>
      </c>
      <c r="J216" t="str">
        <f t="shared" si="16"/>
        <v>0001</v>
      </c>
      <c r="K216" s="22" t="s">
        <v>527</v>
      </c>
      <c r="L216" s="23" t="str">
        <f t="shared" si="17"/>
        <v>INSTITUTO DOMINICANO DE AVIACION CIVIL</v>
      </c>
    </row>
    <row r="217" spans="2:12" x14ac:dyDescent="0.25">
      <c r="B217" t="str">
        <f t="shared" si="12"/>
        <v>5163</v>
      </c>
      <c r="C217" s="20" t="s">
        <v>528</v>
      </c>
      <c r="D217" s="23" t="str">
        <f t="shared" si="13"/>
        <v>CONSEJO DOMINICANO DE PESCA Y ACUICULTURA</v>
      </c>
      <c r="E217" s="23" t="str">
        <f>CONCATENATE(Tabla32[[#This Row],[Capítulo Cod]],Tabla32[[#This Row],[Sub-Capítulo Cod]])</f>
        <v>516301</v>
      </c>
      <c r="F217" t="str">
        <f t="shared" si="14"/>
        <v>01</v>
      </c>
      <c r="G217" s="21" t="s">
        <v>529</v>
      </c>
      <c r="H217" s="23" t="str">
        <f t="shared" si="15"/>
        <v>CONSEJO DOMINICANO DE PESCA Y ACUICULTURA</v>
      </c>
      <c r="I217" s="23" t="str">
        <f>CONCATENATE(Tabla32[[#This Row],[Capítulo Cod]],Tabla32[[#This Row],[Sub-Capítulo Cod]],Tabla32[[#This Row],[UE Cod]])</f>
        <v>5163010001</v>
      </c>
      <c r="J217" t="str">
        <f t="shared" si="16"/>
        <v>0001</v>
      </c>
      <c r="K217" s="22" t="s">
        <v>530</v>
      </c>
      <c r="L217" s="23" t="str">
        <f t="shared" si="17"/>
        <v>CONSEJO DOMINICANO DE PESCA Y ACUICULTURA</v>
      </c>
    </row>
    <row r="218" spans="2:12" x14ac:dyDescent="0.25">
      <c r="B218" t="str">
        <f t="shared" si="12"/>
        <v>5164</v>
      </c>
      <c r="C218" s="20" t="s">
        <v>531</v>
      </c>
      <c r="D218" s="23" t="str">
        <f t="shared" si="13"/>
        <v>CONSEJO NAC. PARA LAS COMUNIDADES DOMINICANAS EN EL EXTERIOR (CONDEX)</v>
      </c>
      <c r="E218" s="23" t="str">
        <f>CONCATENATE(Tabla32[[#This Row],[Capítulo Cod]],Tabla32[[#This Row],[Sub-Capítulo Cod]])</f>
        <v>516401</v>
      </c>
      <c r="F218" t="str">
        <f t="shared" si="14"/>
        <v>01</v>
      </c>
      <c r="G218" s="21" t="s">
        <v>532</v>
      </c>
      <c r="H218" s="23" t="str">
        <f t="shared" si="15"/>
        <v>CONSEJO NAC. PARA LAS COMUNIDADES DOMINICANAS EN EL EXTERIOR (CONDEX)</v>
      </c>
      <c r="I218" s="23" t="str">
        <f>CONCATENATE(Tabla32[[#This Row],[Capítulo Cod]],Tabla32[[#This Row],[Sub-Capítulo Cod]],Tabla32[[#This Row],[UE Cod]])</f>
        <v>5164010001</v>
      </c>
      <c r="J218" t="str">
        <f t="shared" si="16"/>
        <v>0001</v>
      </c>
      <c r="K218" s="22" t="s">
        <v>533</v>
      </c>
      <c r="L218" s="23" t="str">
        <f t="shared" si="17"/>
        <v>CONSEJO NAC. PARA LAS COMUNIDADES DOMINICANAS EN EL EXTERIOR (CONDEX)</v>
      </c>
    </row>
    <row r="219" spans="2:12" x14ac:dyDescent="0.25">
      <c r="B219" t="str">
        <f t="shared" si="12"/>
        <v>5165</v>
      </c>
      <c r="C219" s="20" t="s">
        <v>534</v>
      </c>
      <c r="D219" s="23" t="str">
        <f t="shared" si="13"/>
        <v>COMISION REGULADORA DE PRACTICAS DESLEALES</v>
      </c>
      <c r="E219" s="23" t="str">
        <f>CONCATENATE(Tabla32[[#This Row],[Capítulo Cod]],Tabla32[[#This Row],[Sub-Capítulo Cod]])</f>
        <v>516501</v>
      </c>
      <c r="F219" t="str">
        <f t="shared" si="14"/>
        <v>01</v>
      </c>
      <c r="G219" s="21" t="s">
        <v>535</v>
      </c>
      <c r="H219" s="23" t="str">
        <f t="shared" si="15"/>
        <v>COMISION REGULADORA DE PRACTICAS DESLEALES</v>
      </c>
      <c r="I219" s="23" t="str">
        <f>CONCATENATE(Tabla32[[#This Row],[Capítulo Cod]],Tabla32[[#This Row],[Sub-Capítulo Cod]],Tabla32[[#This Row],[UE Cod]])</f>
        <v>5165010001</v>
      </c>
      <c r="J219" t="str">
        <f t="shared" si="16"/>
        <v>0001</v>
      </c>
      <c r="K219" s="22" t="s">
        <v>536</v>
      </c>
      <c r="L219" s="23" t="str">
        <f t="shared" si="17"/>
        <v>COMISION REGULADORA DE PRACTICAS DESLEALES EN EL COMERCIO</v>
      </c>
    </row>
    <row r="220" spans="2:12" x14ac:dyDescent="0.25">
      <c r="B220" t="str">
        <f t="shared" si="12"/>
        <v>5166</v>
      </c>
      <c r="C220" s="20" t="s">
        <v>537</v>
      </c>
      <c r="D220" s="23" t="str">
        <f t="shared" si="13"/>
        <v>COMISION NACIONAL DE DEFENSA DE LA COMPETENCIA</v>
      </c>
      <c r="E220" s="23" t="str">
        <f>CONCATENATE(Tabla32[[#This Row],[Capítulo Cod]],Tabla32[[#This Row],[Sub-Capítulo Cod]])</f>
        <v>516601</v>
      </c>
      <c r="F220" t="str">
        <f t="shared" si="14"/>
        <v>01</v>
      </c>
      <c r="G220" s="21" t="s">
        <v>538</v>
      </c>
      <c r="H220" s="23" t="str">
        <f t="shared" si="15"/>
        <v>COMISION NACIONAL DE DEFENSA DE LA COMPETENCIA</v>
      </c>
      <c r="I220" s="23" t="str">
        <f>CONCATENATE(Tabla32[[#This Row],[Capítulo Cod]],Tabla32[[#This Row],[Sub-Capítulo Cod]],Tabla32[[#This Row],[UE Cod]])</f>
        <v>5166010001</v>
      </c>
      <c r="J220" t="str">
        <f t="shared" si="16"/>
        <v>0001</v>
      </c>
      <c r="K220" s="22" t="s">
        <v>539</v>
      </c>
      <c r="L220" s="23" t="str">
        <f t="shared" si="17"/>
        <v>COMISION NACIONAL  DE DEFENSA DE LA COMPETENCIA</v>
      </c>
    </row>
    <row r="221" spans="2:12" x14ac:dyDescent="0.25">
      <c r="B221" t="str">
        <f t="shared" si="12"/>
        <v>5167</v>
      </c>
      <c r="C221" s="20" t="s">
        <v>540</v>
      </c>
      <c r="D221" s="23" t="str">
        <f t="shared" si="13"/>
        <v>OFICINA NACIONAL DE DEFENSA PUBLICA</v>
      </c>
      <c r="E221" s="23" t="str">
        <f>CONCATENATE(Tabla32[[#This Row],[Capítulo Cod]],Tabla32[[#This Row],[Sub-Capítulo Cod]])</f>
        <v>516701</v>
      </c>
      <c r="F221" t="str">
        <f t="shared" si="14"/>
        <v>01</v>
      </c>
      <c r="G221" s="21" t="s">
        <v>541</v>
      </c>
      <c r="H221" s="23" t="str">
        <f t="shared" si="15"/>
        <v>OFICINA NACIONAL DE DEFENSA PUBLICA</v>
      </c>
      <c r="I221" s="23" t="str">
        <f>CONCATENATE(Tabla32[[#This Row],[Capítulo Cod]],Tabla32[[#This Row],[Sub-Capítulo Cod]],Tabla32[[#This Row],[UE Cod]])</f>
        <v>5167010001</v>
      </c>
      <c r="J221" t="str">
        <f t="shared" si="16"/>
        <v>0001</v>
      </c>
      <c r="K221" s="22" t="s">
        <v>542</v>
      </c>
      <c r="L221" s="23" t="str">
        <f t="shared" si="17"/>
        <v>OFICINA NACIONAL DE DEFENSA PUBLICA</v>
      </c>
    </row>
    <row r="222" spans="2:12" x14ac:dyDescent="0.25">
      <c r="B222" t="str">
        <f t="shared" si="12"/>
        <v>5168</v>
      </c>
      <c r="C222" s="20" t="s">
        <v>545</v>
      </c>
      <c r="D222" s="23" t="str">
        <f t="shared" si="13"/>
        <v>ARCHIVO GENERAL DE LA NACIÓN</v>
      </c>
      <c r="E222" s="23" t="str">
        <f>CONCATENATE(Tabla32[[#This Row],[Capítulo Cod]],Tabla32[[#This Row],[Sub-Capítulo Cod]])</f>
        <v>516801</v>
      </c>
      <c r="F222" t="str">
        <f t="shared" si="14"/>
        <v>01</v>
      </c>
      <c r="G222" s="21" t="s">
        <v>543</v>
      </c>
      <c r="H222" s="23" t="str">
        <f t="shared" si="15"/>
        <v>ARCHIVO GENERAL DE LA NACION</v>
      </c>
      <c r="I222" s="23" t="str">
        <f>CONCATENATE(Tabla32[[#This Row],[Capítulo Cod]],Tabla32[[#This Row],[Sub-Capítulo Cod]],Tabla32[[#This Row],[UE Cod]])</f>
        <v>5168010001</v>
      </c>
      <c r="J222" t="str">
        <f t="shared" si="16"/>
        <v>0001</v>
      </c>
      <c r="K222" s="22" t="s">
        <v>544</v>
      </c>
      <c r="L222" s="23" t="str">
        <f t="shared" si="17"/>
        <v>ARCHIVO GENERAL DE LA NACION</v>
      </c>
    </row>
    <row r="223" spans="2:12" x14ac:dyDescent="0.25">
      <c r="B223" t="str">
        <f t="shared" si="12"/>
        <v>5169</v>
      </c>
      <c r="C223" s="20" t="s">
        <v>548</v>
      </c>
      <c r="D223" s="23" t="str">
        <f t="shared" si="13"/>
        <v>DIRECCIÓN GENERAL DE CINE (DGCINE)</v>
      </c>
      <c r="E223" s="23" t="str">
        <f>CONCATENATE(Tabla32[[#This Row],[Capítulo Cod]],Tabla32[[#This Row],[Sub-Capítulo Cod]])</f>
        <v>516901</v>
      </c>
      <c r="F223" t="str">
        <f t="shared" si="14"/>
        <v>01</v>
      </c>
      <c r="G223" s="21" t="s">
        <v>546</v>
      </c>
      <c r="H223" s="23" t="str">
        <f t="shared" si="15"/>
        <v>DIRECCION GENERAL DE CINE (DGCINE)</v>
      </c>
      <c r="I223" s="23" t="str">
        <f>CONCATENATE(Tabla32[[#This Row],[Capítulo Cod]],Tabla32[[#This Row],[Sub-Capítulo Cod]],Tabla32[[#This Row],[UE Cod]])</f>
        <v>5169010001</v>
      </c>
      <c r="J223" t="str">
        <f t="shared" si="16"/>
        <v>0001</v>
      </c>
      <c r="K223" s="22" t="s">
        <v>547</v>
      </c>
      <c r="L223" s="23" t="str">
        <f t="shared" si="17"/>
        <v>DIRECCION GENERAL DE CINE (DGCINE)</v>
      </c>
    </row>
    <row r="224" spans="2:12" x14ac:dyDescent="0.25">
      <c r="B224" t="str">
        <f t="shared" si="12"/>
        <v>5171</v>
      </c>
      <c r="C224" s="20" t="s">
        <v>549</v>
      </c>
      <c r="D224" s="23" t="str">
        <f t="shared" si="13"/>
        <v>INSTITUTO DOMINICANO PARA LA CALIDAD (INDOCAL)</v>
      </c>
      <c r="E224" s="23" t="str">
        <f>CONCATENATE(Tabla32[[#This Row],[Capítulo Cod]],Tabla32[[#This Row],[Sub-Capítulo Cod]])</f>
        <v>517101</v>
      </c>
      <c r="F224" t="str">
        <f t="shared" si="14"/>
        <v>01</v>
      </c>
      <c r="G224" s="21" t="s">
        <v>550</v>
      </c>
      <c r="H224" s="23" t="str">
        <f t="shared" si="15"/>
        <v>INSTITUTO DOMINICANO PARA LA CALIDAD (INDOCAL)</v>
      </c>
      <c r="I224" s="23" t="str">
        <f>CONCATENATE(Tabla32[[#This Row],[Capítulo Cod]],Tabla32[[#This Row],[Sub-Capítulo Cod]],Tabla32[[#This Row],[UE Cod]])</f>
        <v>5171010001</v>
      </c>
      <c r="J224" t="str">
        <f t="shared" si="16"/>
        <v>0001</v>
      </c>
      <c r="K224" s="22" t="s">
        <v>551</v>
      </c>
      <c r="L224" s="23" t="str">
        <f t="shared" si="17"/>
        <v>INSTITUTO DOMINICANO PARA LA CALIDAD (INDOCAL)</v>
      </c>
    </row>
    <row r="225" spans="2:12" x14ac:dyDescent="0.25">
      <c r="B225" t="str">
        <f t="shared" si="12"/>
        <v>5172</v>
      </c>
      <c r="C225" s="20" t="s">
        <v>552</v>
      </c>
      <c r="D225" s="23" t="str">
        <f t="shared" si="13"/>
        <v>ORGANISMO DOMINICANO DE ACREDITACION (ODAC)</v>
      </c>
      <c r="E225" s="23" t="str">
        <f>CONCATENATE(Tabla32[[#This Row],[Capítulo Cod]],Tabla32[[#This Row],[Sub-Capítulo Cod]])</f>
        <v>517201</v>
      </c>
      <c r="F225" t="str">
        <f t="shared" si="14"/>
        <v>01</v>
      </c>
      <c r="G225" s="21" t="s">
        <v>553</v>
      </c>
      <c r="H225" s="23" t="str">
        <f t="shared" si="15"/>
        <v>ORGANISMO DOMINICANO DE ACREDITACION (ODAC)</v>
      </c>
      <c r="I225" s="23" t="str">
        <f>CONCATENATE(Tabla32[[#This Row],[Capítulo Cod]],Tabla32[[#This Row],[Sub-Capítulo Cod]],Tabla32[[#This Row],[UE Cod]])</f>
        <v>5172010001</v>
      </c>
      <c r="J225" t="str">
        <f t="shared" si="16"/>
        <v>0001</v>
      </c>
      <c r="K225" s="22" t="s">
        <v>554</v>
      </c>
      <c r="L225" s="23" t="str">
        <f t="shared" si="17"/>
        <v>ORGANISMO DOMINICANO DE ACREDITACION</v>
      </c>
    </row>
    <row r="226" spans="2:12" x14ac:dyDescent="0.25">
      <c r="B226" t="str">
        <f t="shared" si="12"/>
        <v>5174</v>
      </c>
      <c r="C226" s="20" t="s">
        <v>555</v>
      </c>
      <c r="D226" s="23" t="str">
        <f t="shared" si="13"/>
        <v>MERCADOS DOMINICANOS DE ABASTO AGROPECUARIO</v>
      </c>
      <c r="E226" s="23" t="str">
        <f>CONCATENATE(Tabla32[[#This Row],[Capítulo Cod]],Tabla32[[#This Row],[Sub-Capítulo Cod]])</f>
        <v>517401</v>
      </c>
      <c r="F226" t="str">
        <f t="shared" si="14"/>
        <v>01</v>
      </c>
      <c r="G226" s="21" t="s">
        <v>556</v>
      </c>
      <c r="H226" s="23" t="str">
        <f t="shared" si="15"/>
        <v>MERCADOS DOMINICANOS DE ABASTO AGROPECUARIO</v>
      </c>
      <c r="I226" s="23" t="str">
        <f>CONCATENATE(Tabla32[[#This Row],[Capítulo Cod]],Tabla32[[#This Row],[Sub-Capítulo Cod]],Tabla32[[#This Row],[UE Cod]])</f>
        <v>5174010001</v>
      </c>
      <c r="J226" t="str">
        <f t="shared" si="16"/>
        <v>0001</v>
      </c>
      <c r="K226" s="22" t="s">
        <v>815</v>
      </c>
      <c r="L226" s="23" t="str">
        <f t="shared" si="17"/>
        <v>MERCADOS DOMINICANOS DE ABASTO AGROPECUARIO</v>
      </c>
    </row>
    <row r="227" spans="2:12" x14ac:dyDescent="0.25">
      <c r="B227" t="str">
        <f t="shared" si="12"/>
        <v>5175</v>
      </c>
      <c r="C227" s="20" t="s">
        <v>557</v>
      </c>
      <c r="D227" s="23" t="str">
        <f t="shared" si="13"/>
        <v>CONSEJO NACIONAL DE COMPETITIVIDAD</v>
      </c>
      <c r="E227" s="23" t="str">
        <f>CONCATENATE(Tabla32[[#This Row],[Capítulo Cod]],Tabla32[[#This Row],[Sub-Capítulo Cod]])</f>
        <v>517501</v>
      </c>
      <c r="F227" t="str">
        <f t="shared" si="14"/>
        <v>01</v>
      </c>
      <c r="G227" s="21" t="s">
        <v>558</v>
      </c>
      <c r="H227" s="23" t="str">
        <f t="shared" si="15"/>
        <v>CONSEJO NACIONAL DE COMPETITIVIDAD</v>
      </c>
      <c r="I227" s="23" t="str">
        <f>CONCATENATE(Tabla32[[#This Row],[Capítulo Cod]],Tabla32[[#This Row],[Sub-Capítulo Cod]],Tabla32[[#This Row],[UE Cod]])</f>
        <v>5175010001</v>
      </c>
      <c r="J227" t="str">
        <f t="shared" si="16"/>
        <v>0001</v>
      </c>
      <c r="K227" s="22" t="s">
        <v>559</v>
      </c>
      <c r="L227" s="23" t="str">
        <f t="shared" si="17"/>
        <v>CONSEJO NACIONAL DE COMPETITIVIDAD</v>
      </c>
    </row>
    <row r="228" spans="2:12" x14ac:dyDescent="0.25">
      <c r="B228" t="str">
        <f t="shared" ref="B228:B272" si="18">(MID(C228,1,4))</f>
        <v>5176</v>
      </c>
      <c r="C228" s="20" t="s">
        <v>560</v>
      </c>
      <c r="D228" s="23" t="str">
        <f t="shared" ref="D228:D272" si="19">REPLACE(C228,1,7,"")</f>
        <v>CONSEJO NACIONAL DE DISCAPACIDAD (CONADIS)</v>
      </c>
      <c r="E228" s="23" t="str">
        <f>CONCATENATE(Tabla32[[#This Row],[Capítulo Cod]],Tabla32[[#This Row],[Sub-Capítulo Cod]])</f>
        <v>517601</v>
      </c>
      <c r="F228" t="str">
        <f t="shared" ref="F228:F272" si="20">(MID(G228,1,2))</f>
        <v>01</v>
      </c>
      <c r="G228" s="21" t="s">
        <v>561</v>
      </c>
      <c r="H228" s="23" t="str">
        <f t="shared" ref="H228:H272" si="21">REPLACE(G228,1,5,"")</f>
        <v>CONSEJO NACIONAL DE DISCAPACIDAD (CONADIS)</v>
      </c>
      <c r="I228" s="23" t="str">
        <f>CONCATENATE(Tabla32[[#This Row],[Capítulo Cod]],Tabla32[[#This Row],[Sub-Capítulo Cod]],Tabla32[[#This Row],[UE Cod]])</f>
        <v>5176010001</v>
      </c>
      <c r="J228" t="str">
        <f t="shared" ref="J228:J272" si="22">(MID(K228,1,4))</f>
        <v>0001</v>
      </c>
      <c r="K228" s="22" t="s">
        <v>562</v>
      </c>
      <c r="L228" s="23" t="str">
        <f t="shared" ref="L228:L272" si="23">REPLACE(K228,1,7,"")</f>
        <v>CONSEJO NACIONAL DE DISCAPACITADOS (CONADIS)</v>
      </c>
    </row>
    <row r="229" spans="2:12" x14ac:dyDescent="0.25">
      <c r="B229" t="str">
        <f t="shared" si="18"/>
        <v>5177</v>
      </c>
      <c r="C229" s="20" t="s">
        <v>563</v>
      </c>
      <c r="D229" s="23" t="str">
        <f t="shared" si="19"/>
        <v>CONSEJO NAC. DE INVESTIGACIONES AGROPECUARIAS Y FORESTALES (CONIAF)</v>
      </c>
      <c r="E229" s="23" t="str">
        <f>CONCATENATE(Tabla32[[#This Row],[Capítulo Cod]],Tabla32[[#This Row],[Sub-Capítulo Cod]])</f>
        <v>517701</v>
      </c>
      <c r="F229" t="str">
        <f t="shared" si="20"/>
        <v>01</v>
      </c>
      <c r="G229" s="21" t="s">
        <v>564</v>
      </c>
      <c r="H229" s="23" t="str">
        <f t="shared" si="21"/>
        <v>CONSEJO NACIONAL DE INVESTIGACIONES AGROPECUARIAS Y FORESTALES (CONIAF</v>
      </c>
      <c r="I229" s="23" t="str">
        <f>CONCATENATE(Tabla32[[#This Row],[Capítulo Cod]],Tabla32[[#This Row],[Sub-Capítulo Cod]],Tabla32[[#This Row],[UE Cod]])</f>
        <v>5177010001</v>
      </c>
      <c r="J229" t="str">
        <f t="shared" si="22"/>
        <v>0001</v>
      </c>
      <c r="K229" s="22" t="s">
        <v>565</v>
      </c>
      <c r="L229" s="23" t="str">
        <f t="shared" si="23"/>
        <v>CONSEJO NACIONAL DE INVESTIGACIONES AGROPECUARIAS Y FORESTALES (CONIAF)</v>
      </c>
    </row>
    <row r="230" spans="2:12" x14ac:dyDescent="0.25">
      <c r="B230" t="str">
        <f t="shared" si="18"/>
        <v>5178</v>
      </c>
      <c r="C230" s="20" t="s">
        <v>566</v>
      </c>
      <c r="D230" s="23" t="str">
        <f t="shared" si="19"/>
        <v>FONDO NACIONAL PARA EL MEDIO AMBIENTE Y RECURSOS NATURALES</v>
      </c>
      <c r="E230" s="23" t="str">
        <f>CONCATENATE(Tabla32[[#This Row],[Capítulo Cod]],Tabla32[[#This Row],[Sub-Capítulo Cod]])</f>
        <v>517801</v>
      </c>
      <c r="F230" t="str">
        <f t="shared" si="20"/>
        <v>01</v>
      </c>
      <c r="G230" s="21" t="s">
        <v>567</v>
      </c>
      <c r="H230" s="23" t="str">
        <f t="shared" si="21"/>
        <v>FONDO NACIONAL PARA EL MEDIO AMBIENTE Y RECURSOS NATURALES</v>
      </c>
      <c r="I230" s="23" t="str">
        <f>CONCATENATE(Tabla32[[#This Row],[Capítulo Cod]],Tabla32[[#This Row],[Sub-Capítulo Cod]],Tabla32[[#This Row],[UE Cod]])</f>
        <v>5178010001</v>
      </c>
      <c r="J230" t="str">
        <f t="shared" si="22"/>
        <v>0001</v>
      </c>
      <c r="K230" s="22" t="s">
        <v>568</v>
      </c>
      <c r="L230" s="23" t="str">
        <f t="shared" si="23"/>
        <v>FONDO NACIONAL PARA EL MEDIO AMBIENTE Y RECURSOS NATURALES</v>
      </c>
    </row>
    <row r="231" spans="2:12" x14ac:dyDescent="0.25">
      <c r="B231" t="str">
        <f t="shared" si="18"/>
        <v>5179</v>
      </c>
      <c r="C231" s="20" t="s">
        <v>569</v>
      </c>
      <c r="D231" s="23" t="str">
        <f t="shared" si="19"/>
        <v>SERVICIO GEOLOGICO NACIONAL</v>
      </c>
      <c r="E231" s="23" t="str">
        <f>CONCATENATE(Tabla32[[#This Row],[Capítulo Cod]],Tabla32[[#This Row],[Sub-Capítulo Cod]])</f>
        <v>517901</v>
      </c>
      <c r="F231" t="str">
        <f t="shared" si="20"/>
        <v>01</v>
      </c>
      <c r="G231" s="21" t="s">
        <v>570</v>
      </c>
      <c r="H231" s="23" t="str">
        <f t="shared" si="21"/>
        <v>SERVICIO GEOLOGICO NACIONAL</v>
      </c>
      <c r="I231" s="23" t="str">
        <f>CONCATENATE(Tabla32[[#This Row],[Capítulo Cod]],Tabla32[[#This Row],[Sub-Capítulo Cod]],Tabla32[[#This Row],[UE Cod]])</f>
        <v>5179010001</v>
      </c>
      <c r="J231" t="str">
        <f t="shared" si="22"/>
        <v>0001</v>
      </c>
      <c r="K231" s="22" t="s">
        <v>571</v>
      </c>
      <c r="L231" s="23" t="str">
        <f t="shared" si="23"/>
        <v>SERVICIO GEOLOGICO NACIONAL</v>
      </c>
    </row>
    <row r="232" spans="2:12" x14ac:dyDescent="0.25">
      <c r="B232" t="str">
        <f t="shared" si="18"/>
        <v>5180</v>
      </c>
      <c r="C232" s="20" t="s">
        <v>572</v>
      </c>
      <c r="D232" s="23" t="str">
        <f t="shared" si="19"/>
        <v>DIRECCION CENTRAL DEL SERVICIO NACIONAL DE SALUD</v>
      </c>
      <c r="E232" s="23" t="str">
        <f>CONCATENATE(Tabla32[[#This Row],[Capítulo Cod]],Tabla32[[#This Row],[Sub-Capítulo Cod]])</f>
        <v>518001</v>
      </c>
      <c r="F232" t="str">
        <f t="shared" si="20"/>
        <v>01</v>
      </c>
      <c r="G232" s="21" t="s">
        <v>573</v>
      </c>
      <c r="H232" s="23" t="str">
        <f t="shared" si="21"/>
        <v>DIRECCION CENTRAL DEL SERVICIO NACIONAL DE SALUD</v>
      </c>
      <c r="I232" s="23" t="str">
        <f>CONCATENATE(Tabla32[[#This Row],[Capítulo Cod]],Tabla32[[#This Row],[Sub-Capítulo Cod]],Tabla32[[#This Row],[UE Cod]])</f>
        <v>5180010001</v>
      </c>
      <c r="J232" t="str">
        <f t="shared" si="22"/>
        <v>0001</v>
      </c>
      <c r="K232" s="22" t="s">
        <v>574</v>
      </c>
      <c r="L232" s="23" t="str">
        <f t="shared" si="23"/>
        <v>DIRECCIÓN CENTRAL DEL SERVICIO NACIONAL DE SALUD</v>
      </c>
    </row>
    <row r="233" spans="2:12" x14ac:dyDescent="0.25">
      <c r="B233" t="str">
        <f t="shared" si="18"/>
        <v>5180</v>
      </c>
      <c r="C233" s="20" t="s">
        <v>572</v>
      </c>
      <c r="D233" s="23" t="str">
        <f t="shared" si="19"/>
        <v>DIRECCION CENTRAL DEL SERVICIO NACIONAL DE SALUD</v>
      </c>
      <c r="E233" s="23" t="str">
        <f>CONCATENATE(Tabla32[[#This Row],[Capítulo Cod]],Tabla32[[#This Row],[Sub-Capítulo Cod]])</f>
        <v>518001</v>
      </c>
      <c r="F233" t="str">
        <f t="shared" si="20"/>
        <v>01</v>
      </c>
      <c r="G233" s="21" t="s">
        <v>573</v>
      </c>
      <c r="H233" s="23" t="str">
        <f t="shared" si="21"/>
        <v>DIRECCION CENTRAL DEL SERVICIO NACIONAL DE SALUD</v>
      </c>
      <c r="I233" s="23" t="str">
        <f>CONCATENATE(Tabla32[[#This Row],[Capítulo Cod]],Tabla32[[#This Row],[Sub-Capítulo Cod]],Tabla32[[#This Row],[UE Cod]])</f>
        <v>5180010002</v>
      </c>
      <c r="J233" t="str">
        <f t="shared" si="22"/>
        <v>0002</v>
      </c>
      <c r="K233" s="22" t="s">
        <v>578</v>
      </c>
      <c r="L233" s="23" t="str">
        <f t="shared" si="23"/>
        <v>HOSPITAL GENERAL DR. VINICIO CALVENTI</v>
      </c>
    </row>
    <row r="234" spans="2:12" x14ac:dyDescent="0.25">
      <c r="B234" t="str">
        <f t="shared" si="18"/>
        <v>5180</v>
      </c>
      <c r="C234" s="20" t="s">
        <v>572</v>
      </c>
      <c r="D234" s="23" t="str">
        <f t="shared" si="19"/>
        <v>DIRECCION CENTRAL DEL SERVICIO NACIONAL DE SALUD</v>
      </c>
      <c r="E234" s="23" t="str">
        <f>CONCATENATE(Tabla32[[#This Row],[Capítulo Cod]],Tabla32[[#This Row],[Sub-Capítulo Cod]])</f>
        <v>518001</v>
      </c>
      <c r="F234" t="str">
        <f t="shared" si="20"/>
        <v>01</v>
      </c>
      <c r="G234" s="21" t="s">
        <v>573</v>
      </c>
      <c r="H234" s="23" t="str">
        <f t="shared" si="21"/>
        <v>DIRECCION CENTRAL DEL SERVICIO NACIONAL DE SALUD</v>
      </c>
      <c r="I234" s="23" t="str">
        <f>CONCATENATE(Tabla32[[#This Row],[Capítulo Cod]],Tabla32[[#This Row],[Sub-Capítulo Cod]],Tabla32[[#This Row],[UE Cod]])</f>
        <v>5180010004</v>
      </c>
      <c r="J234" t="str">
        <f t="shared" si="22"/>
        <v>0004</v>
      </c>
      <c r="K234" s="22" t="s">
        <v>581</v>
      </c>
      <c r="L234" s="23" t="str">
        <f t="shared" si="23"/>
        <v>HOSPITAL REGIONAL DR. MARCELINO VELEZ SANTANA</v>
      </c>
    </row>
    <row r="235" spans="2:12" x14ac:dyDescent="0.25">
      <c r="B235" t="str">
        <f t="shared" si="18"/>
        <v>5180</v>
      </c>
      <c r="C235" s="20" t="s">
        <v>572</v>
      </c>
      <c r="D235" s="23" t="str">
        <f t="shared" si="19"/>
        <v>DIRECCION CENTRAL DEL SERVICIO NACIONAL DE SALUD</v>
      </c>
      <c r="E235" s="23" t="str">
        <f>CONCATENATE(Tabla32[[#This Row],[Capítulo Cod]],Tabla32[[#This Row],[Sub-Capítulo Cod]])</f>
        <v>518001</v>
      </c>
      <c r="F235" t="str">
        <f t="shared" si="20"/>
        <v>01</v>
      </c>
      <c r="G235" s="21" t="s">
        <v>573</v>
      </c>
      <c r="H235" s="23" t="str">
        <f t="shared" si="21"/>
        <v>DIRECCION CENTRAL DEL SERVICIO NACIONAL DE SALUD</v>
      </c>
      <c r="I235" s="23" t="str">
        <f>CONCATENATE(Tabla32[[#This Row],[Capítulo Cod]],Tabla32[[#This Row],[Sub-Capítulo Cod]],Tabla32[[#This Row],[UE Cod]])</f>
        <v>5180010005</v>
      </c>
      <c r="J235" t="str">
        <f t="shared" si="22"/>
        <v>0005</v>
      </c>
      <c r="K235" s="22" t="s">
        <v>579</v>
      </c>
      <c r="L235" s="23" t="str">
        <f t="shared" si="23"/>
        <v>HOSPITAL TRAUMATOLOGICO QUIRURGICO PROFESOR JUAN BOSCH</v>
      </c>
    </row>
    <row r="236" spans="2:12" x14ac:dyDescent="0.25">
      <c r="B236" t="str">
        <f t="shared" si="18"/>
        <v>5180</v>
      </c>
      <c r="C236" s="20" t="s">
        <v>572</v>
      </c>
      <c r="D236" s="23" t="str">
        <f t="shared" si="19"/>
        <v>DIRECCION CENTRAL DEL SERVICIO NACIONAL DE SALUD</v>
      </c>
      <c r="E236" s="23" t="str">
        <f>CONCATENATE(Tabla32[[#This Row],[Capítulo Cod]],Tabla32[[#This Row],[Sub-Capítulo Cod]])</f>
        <v>518001</v>
      </c>
      <c r="F236" t="str">
        <f t="shared" si="20"/>
        <v>01</v>
      </c>
      <c r="G236" s="21" t="s">
        <v>573</v>
      </c>
      <c r="H236" s="23" t="str">
        <f t="shared" si="21"/>
        <v>DIRECCION CENTRAL DEL SERVICIO NACIONAL DE SALUD</v>
      </c>
      <c r="I236" s="23" t="str">
        <f>CONCATENATE(Tabla32[[#This Row],[Capítulo Cod]],Tabla32[[#This Row],[Sub-Capítulo Cod]],Tabla32[[#This Row],[UE Cod]])</f>
        <v>5180010006</v>
      </c>
      <c r="J236" t="str">
        <f t="shared" si="22"/>
        <v>0006</v>
      </c>
      <c r="K236" s="22" t="s">
        <v>576</v>
      </c>
      <c r="L236" s="23" t="str">
        <f t="shared" si="23"/>
        <v>HOSPITAL TRAUMATOLOGICO DR. NEY ARIAS LORA</v>
      </c>
    </row>
    <row r="237" spans="2:12" x14ac:dyDescent="0.25">
      <c r="B237" t="str">
        <f t="shared" si="18"/>
        <v>5180</v>
      </c>
      <c r="C237" s="20" t="s">
        <v>572</v>
      </c>
      <c r="D237" s="23" t="str">
        <f t="shared" si="19"/>
        <v>DIRECCION CENTRAL DEL SERVICIO NACIONAL DE SALUD</v>
      </c>
      <c r="E237" s="23" t="str">
        <f>CONCATENATE(Tabla32[[#This Row],[Capítulo Cod]],Tabla32[[#This Row],[Sub-Capítulo Cod]])</f>
        <v>518001</v>
      </c>
      <c r="F237" t="str">
        <f t="shared" si="20"/>
        <v>01</v>
      </c>
      <c r="G237" s="21" t="s">
        <v>573</v>
      </c>
      <c r="H237" s="23" t="str">
        <f t="shared" si="21"/>
        <v>DIRECCION CENTRAL DEL SERVICIO NACIONAL DE SALUD</v>
      </c>
      <c r="I237" s="23" t="str">
        <f>CONCATENATE(Tabla32[[#This Row],[Capítulo Cod]],Tabla32[[#This Row],[Sub-Capítulo Cod]],Tabla32[[#This Row],[UE Cod]])</f>
        <v>5180010007</v>
      </c>
      <c r="J237" t="str">
        <f t="shared" si="22"/>
        <v>0007</v>
      </c>
      <c r="K237" s="22" t="s">
        <v>582</v>
      </c>
      <c r="L237" s="23" t="str">
        <f t="shared" si="23"/>
        <v>INSTITUTO NACIONAL DEL CANCER ROSA EMILIA SANCHEZ PEREZ DE TAVAREZ</v>
      </c>
    </row>
    <row r="238" spans="2:12" x14ac:dyDescent="0.25">
      <c r="B238" t="str">
        <f t="shared" si="18"/>
        <v>5180</v>
      </c>
      <c r="C238" s="20" t="s">
        <v>572</v>
      </c>
      <c r="D238" s="23" t="str">
        <f t="shared" si="19"/>
        <v>DIRECCION CENTRAL DEL SERVICIO NACIONAL DE SALUD</v>
      </c>
      <c r="E238" s="23" t="str">
        <f>CONCATENATE(Tabla32[[#This Row],[Capítulo Cod]],Tabla32[[#This Row],[Sub-Capítulo Cod]])</f>
        <v>518001</v>
      </c>
      <c r="F238" t="str">
        <f t="shared" si="20"/>
        <v>01</v>
      </c>
      <c r="G238" s="21" t="s">
        <v>573</v>
      </c>
      <c r="H238" s="23" t="str">
        <f t="shared" si="21"/>
        <v>DIRECCION CENTRAL DEL SERVICIO NACIONAL DE SALUD</v>
      </c>
      <c r="I238" s="23" t="str">
        <f>CONCATENATE(Tabla32[[#This Row],[Capítulo Cod]],Tabla32[[#This Row],[Sub-Capítulo Cod]],Tabla32[[#This Row],[UE Cod]])</f>
        <v>5180010008</v>
      </c>
      <c r="J238" t="str">
        <f t="shared" si="22"/>
        <v>0008</v>
      </c>
      <c r="K238" s="22" t="s">
        <v>583</v>
      </c>
      <c r="L238" s="23" t="str">
        <f t="shared" si="23"/>
        <v>HOSPITAL PEDIATRICO DR. HUGO MENDOZA, CIUDAD DE LA SALUD</v>
      </c>
    </row>
    <row r="239" spans="2:12" x14ac:dyDescent="0.25">
      <c r="B239" t="str">
        <f t="shared" si="18"/>
        <v>5180</v>
      </c>
      <c r="C239" s="20" t="s">
        <v>572</v>
      </c>
      <c r="D239" s="23" t="str">
        <f t="shared" si="19"/>
        <v>DIRECCION CENTRAL DEL SERVICIO NACIONAL DE SALUD</v>
      </c>
      <c r="E239" s="23" t="str">
        <f>CONCATENATE(Tabla32[[#This Row],[Capítulo Cod]],Tabla32[[#This Row],[Sub-Capítulo Cod]])</f>
        <v>518001</v>
      </c>
      <c r="F239" t="str">
        <f t="shared" si="20"/>
        <v>01</v>
      </c>
      <c r="G239" s="21" t="s">
        <v>573</v>
      </c>
      <c r="H239" s="23" t="str">
        <f t="shared" si="21"/>
        <v>DIRECCION CENTRAL DEL SERVICIO NACIONAL DE SALUD</v>
      </c>
      <c r="I239" s="23" t="str">
        <f>CONCATENATE(Tabla32[[#This Row],[Capítulo Cod]],Tabla32[[#This Row],[Sub-Capítulo Cod]],Tabla32[[#This Row],[UE Cod]])</f>
        <v>5180010009</v>
      </c>
      <c r="J239" t="str">
        <f t="shared" si="22"/>
        <v>0009</v>
      </c>
      <c r="K239" s="22" t="s">
        <v>580</v>
      </c>
      <c r="L239" s="23" t="str">
        <f t="shared" si="23"/>
        <v>HOSPITAL MATERNO DR. REYNALDO ALMANZAR, CIUDAD DE LA SALUD</v>
      </c>
    </row>
    <row r="240" spans="2:12" x14ac:dyDescent="0.25">
      <c r="B240" t="str">
        <f t="shared" si="18"/>
        <v>5180</v>
      </c>
      <c r="C240" s="20" t="s">
        <v>572</v>
      </c>
      <c r="D240" s="23" t="str">
        <f t="shared" si="19"/>
        <v>DIRECCION CENTRAL DEL SERVICIO NACIONAL DE SALUD</v>
      </c>
      <c r="E240" s="23" t="str">
        <f>CONCATENATE(Tabla32[[#This Row],[Capítulo Cod]],Tabla32[[#This Row],[Sub-Capítulo Cod]])</f>
        <v>518001</v>
      </c>
      <c r="F240" t="str">
        <f t="shared" si="20"/>
        <v>01</v>
      </c>
      <c r="G240" s="21" t="s">
        <v>573</v>
      </c>
      <c r="H240" s="23" t="str">
        <f t="shared" si="21"/>
        <v>DIRECCION CENTRAL DEL SERVICIO NACIONAL DE SALUD</v>
      </c>
      <c r="I240" s="23" t="str">
        <f>CONCATENATE(Tabla32[[#This Row],[Capítulo Cod]],Tabla32[[#This Row],[Sub-Capítulo Cod]],Tabla32[[#This Row],[UE Cod]])</f>
        <v>5180010010</v>
      </c>
      <c r="J240" t="str">
        <f t="shared" si="22"/>
        <v>0010</v>
      </c>
      <c r="K240" s="22" t="s">
        <v>584</v>
      </c>
      <c r="L240" s="23" t="str">
        <f t="shared" si="23"/>
        <v>CENTRO CARDIO-NEURO OFTALMOLÓGICO Y DE TRASPLANTE (CECANOT)</v>
      </c>
    </row>
    <row r="241" spans="2:12" x14ac:dyDescent="0.25">
      <c r="B241" t="str">
        <f t="shared" si="18"/>
        <v>5180</v>
      </c>
      <c r="C241" s="20" t="s">
        <v>572</v>
      </c>
      <c r="D241" s="23" t="str">
        <f t="shared" si="19"/>
        <v>DIRECCION CENTRAL DEL SERVICIO NACIONAL DE SALUD</v>
      </c>
      <c r="E241" s="23" t="str">
        <f>CONCATENATE(Tabla32[[#This Row],[Capítulo Cod]],Tabla32[[#This Row],[Sub-Capítulo Cod]])</f>
        <v>518001</v>
      </c>
      <c r="F241" t="str">
        <f t="shared" si="20"/>
        <v>01</v>
      </c>
      <c r="G241" s="21" t="s">
        <v>573</v>
      </c>
      <c r="H241" s="23" t="str">
        <f t="shared" si="21"/>
        <v>DIRECCION CENTRAL DEL SERVICIO NACIONAL DE SALUD</v>
      </c>
      <c r="I241" s="23" t="str">
        <f>CONCATENATE(Tabla32[[#This Row],[Capítulo Cod]],Tabla32[[#This Row],[Sub-Capítulo Cod]],Tabla32[[#This Row],[UE Cod]])</f>
        <v>5180010011</v>
      </c>
      <c r="J241" t="str">
        <f t="shared" si="22"/>
        <v>0011</v>
      </c>
      <c r="K241" s="22" t="s">
        <v>577</v>
      </c>
      <c r="L241" s="23" t="str">
        <f t="shared" si="23"/>
        <v>CENTRO DE EDUCACIÓN MÉDICA DE AMISTAD DOMINICO-JAPONÉS (CEMADOJA)</v>
      </c>
    </row>
    <row r="242" spans="2:12" x14ac:dyDescent="0.25">
      <c r="B242" t="str">
        <f t="shared" si="18"/>
        <v>5180</v>
      </c>
      <c r="C242" s="20" t="s">
        <v>572</v>
      </c>
      <c r="D242" s="23" t="str">
        <f t="shared" si="19"/>
        <v>DIRECCION CENTRAL DEL SERVICIO NACIONAL DE SALUD</v>
      </c>
      <c r="E242" s="23" t="str">
        <f>CONCATENATE(Tabla32[[#This Row],[Capítulo Cod]],Tabla32[[#This Row],[Sub-Capítulo Cod]])</f>
        <v>518001</v>
      </c>
      <c r="F242" t="str">
        <f t="shared" si="20"/>
        <v>01</v>
      </c>
      <c r="G242" s="21" t="s">
        <v>573</v>
      </c>
      <c r="H242" s="23" t="str">
        <f t="shared" si="21"/>
        <v>DIRECCION CENTRAL DEL SERVICIO NACIONAL DE SALUD</v>
      </c>
      <c r="I242" s="23" t="str">
        <f>CONCATENATE(Tabla32[[#This Row],[Capítulo Cod]],Tabla32[[#This Row],[Sub-Capítulo Cod]],Tabla32[[#This Row],[UE Cod]])</f>
        <v>5180010012</v>
      </c>
      <c r="J242" t="str">
        <f t="shared" si="22"/>
        <v>0012</v>
      </c>
      <c r="K242" s="22" t="s">
        <v>575</v>
      </c>
      <c r="L242" s="23" t="str">
        <f t="shared" si="23"/>
        <v>HOSPITAL GENERAL Y DE ESPECIALIDADES NUESTRA SRA. DE LA ALTAGRACIA</v>
      </c>
    </row>
    <row r="243" spans="2:12" x14ac:dyDescent="0.25">
      <c r="B243" t="str">
        <f t="shared" si="18"/>
        <v>5181</v>
      </c>
      <c r="C243" s="20" t="s">
        <v>585</v>
      </c>
      <c r="D243" s="23" t="str">
        <f t="shared" si="19"/>
        <v>INSTITUTO GEOGRÁFICO NACIONAL JOSÉ JOAQUÍN HUNGRÍA MORELL</v>
      </c>
      <c r="E243" s="23" t="str">
        <f>CONCATENATE(Tabla32[[#This Row],[Capítulo Cod]],Tabla32[[#This Row],[Sub-Capítulo Cod]])</f>
        <v>518101</v>
      </c>
      <c r="F243" t="str">
        <f t="shared" si="20"/>
        <v>01</v>
      </c>
      <c r="G243" s="21" t="s">
        <v>586</v>
      </c>
      <c r="H243" s="23" t="str">
        <f t="shared" si="21"/>
        <v>INSTITUTO GEOGRÁFICO NACIONAL JOSÉ JOAQUÍN HUNGRÍA MORELL</v>
      </c>
      <c r="I243" s="23" t="str">
        <f>CONCATENATE(Tabla32[[#This Row],[Capítulo Cod]],Tabla32[[#This Row],[Sub-Capítulo Cod]],Tabla32[[#This Row],[UE Cod]])</f>
        <v>5181010001</v>
      </c>
      <c r="J243" t="str">
        <f t="shared" si="22"/>
        <v>0001</v>
      </c>
      <c r="K243" s="22" t="s">
        <v>587</v>
      </c>
      <c r="L243" s="23" t="str">
        <f t="shared" si="23"/>
        <v>INSTITUTO GEOGRÁFICO NACIONAL JOSÉ JOAQUÍN HUNGRÍA MORELL</v>
      </c>
    </row>
    <row r="244" spans="2:12" x14ac:dyDescent="0.25">
      <c r="B244" t="str">
        <f t="shared" si="18"/>
        <v>5182</v>
      </c>
      <c r="C244" s="20" t="s">
        <v>588</v>
      </c>
      <c r="D244" s="23" t="str">
        <f t="shared" si="19"/>
        <v>INSTITUTO NACIONAL DE TRÁNSITO Y TRANSPORTE TERRESTRE</v>
      </c>
      <c r="E244" s="23" t="str">
        <f>CONCATENATE(Tabla32[[#This Row],[Capítulo Cod]],Tabla32[[#This Row],[Sub-Capítulo Cod]])</f>
        <v>518201</v>
      </c>
      <c r="F244" t="str">
        <f t="shared" si="20"/>
        <v>01</v>
      </c>
      <c r="G244" s="21" t="s">
        <v>589</v>
      </c>
      <c r="H244" s="23" t="str">
        <f t="shared" si="21"/>
        <v>INSTITUTO NACIONAL DE TRÁNSITO Y TRANSPORTE TERRESTRE</v>
      </c>
      <c r="I244" s="23" t="str">
        <f>CONCATENATE(Tabla32[[#This Row],[Capítulo Cod]],Tabla32[[#This Row],[Sub-Capítulo Cod]],Tabla32[[#This Row],[UE Cod]])</f>
        <v>5182010001</v>
      </c>
      <c r="J244" t="str">
        <f t="shared" si="22"/>
        <v>0001</v>
      </c>
      <c r="K244" s="22" t="s">
        <v>590</v>
      </c>
      <c r="L244" s="23" t="str">
        <f t="shared" si="23"/>
        <v>INSTITUTO NACIONAL DE TRÁNSITO Y TRANSPORTE TERRESTRE</v>
      </c>
    </row>
    <row r="245" spans="2:12" x14ac:dyDescent="0.25">
      <c r="B245" t="str">
        <f t="shared" si="18"/>
        <v>5183</v>
      </c>
      <c r="C245" s="20" t="s">
        <v>591</v>
      </c>
      <c r="D245" s="23" t="str">
        <f t="shared" si="19"/>
        <v>UNIDAD DE ANÁLISIS FINANCIERO (UAF)</v>
      </c>
      <c r="E245" s="23" t="str">
        <f>CONCATENATE(Tabla32[[#This Row],[Capítulo Cod]],Tabla32[[#This Row],[Sub-Capítulo Cod]])</f>
        <v>518301</v>
      </c>
      <c r="F245" t="str">
        <f t="shared" si="20"/>
        <v>01</v>
      </c>
      <c r="G245" s="21" t="s">
        <v>592</v>
      </c>
      <c r="H245" s="23" t="str">
        <f t="shared" si="21"/>
        <v>UNIDAD DE ANÁLISIS FINANCIERO (UAF)</v>
      </c>
      <c r="I245" s="23" t="str">
        <f>CONCATENATE(Tabla32[[#This Row],[Capítulo Cod]],Tabla32[[#This Row],[Sub-Capítulo Cod]],Tabla32[[#This Row],[UE Cod]])</f>
        <v>5183010001</v>
      </c>
      <c r="J245" t="str">
        <f t="shared" si="22"/>
        <v>0001</v>
      </c>
      <c r="K245" s="22" t="s">
        <v>593</v>
      </c>
      <c r="L245" s="23" t="str">
        <f t="shared" si="23"/>
        <v>UNIDAD DE ANÁLISIS FINANCIERO (UAF)</v>
      </c>
    </row>
    <row r="246" spans="2:12" x14ac:dyDescent="0.25">
      <c r="B246" t="str">
        <f t="shared" si="18"/>
        <v>5201</v>
      </c>
      <c r="C246" s="20" t="s">
        <v>594</v>
      </c>
      <c r="D246" s="23" t="str">
        <f t="shared" si="19"/>
        <v>INSTITUTO DOMINICANO DE SEGUROS SOCIALES</v>
      </c>
      <c r="E246" s="23" t="str">
        <f>CONCATENATE(Tabla32[[#This Row],[Capítulo Cod]],Tabla32[[#This Row],[Sub-Capítulo Cod]])</f>
        <v>520101</v>
      </c>
      <c r="F246" t="str">
        <f t="shared" si="20"/>
        <v>01</v>
      </c>
      <c r="G246" s="21" t="s">
        <v>595</v>
      </c>
      <c r="H246" s="23" t="str">
        <f t="shared" si="21"/>
        <v>INSTITUTO DOMINICANO DE SEGUROS SOCIALES</v>
      </c>
      <c r="I246" s="23" t="str">
        <f>CONCATENATE(Tabla32[[#This Row],[Capítulo Cod]],Tabla32[[#This Row],[Sub-Capítulo Cod]],Tabla32[[#This Row],[UE Cod]])</f>
        <v>5201010001</v>
      </c>
      <c r="J246" t="str">
        <f t="shared" si="22"/>
        <v>0001</v>
      </c>
      <c r="K246" s="22" t="s">
        <v>596</v>
      </c>
      <c r="L246" s="23" t="str">
        <f t="shared" si="23"/>
        <v>INSTITUTO DOMINICANO DE SEGUROS SOCIALES</v>
      </c>
    </row>
    <row r="247" spans="2:12" x14ac:dyDescent="0.25">
      <c r="B247" t="str">
        <f t="shared" si="18"/>
        <v>5201</v>
      </c>
      <c r="C247" s="20" t="s">
        <v>594</v>
      </c>
      <c r="D247" s="23" t="str">
        <f t="shared" si="19"/>
        <v>INSTITUTO DOMINICANO DE SEGUROS SOCIALES</v>
      </c>
      <c r="E247" s="23" t="str">
        <f>CONCATENATE(Tabla32[[#This Row],[Capítulo Cod]],Tabla32[[#This Row],[Sub-Capítulo Cod]])</f>
        <v>520101</v>
      </c>
      <c r="F247" t="str">
        <f t="shared" si="20"/>
        <v>01</v>
      </c>
      <c r="G247" s="21" t="s">
        <v>595</v>
      </c>
      <c r="H247" s="23" t="str">
        <f t="shared" si="21"/>
        <v>INSTITUTO DOMINICANO DE SEGUROS SOCIALES</v>
      </c>
      <c r="I247" s="23" t="str">
        <f>CONCATENATE(Tabla32[[#This Row],[Capítulo Cod]],Tabla32[[#This Row],[Sub-Capítulo Cod]],Tabla32[[#This Row],[UE Cod]])</f>
        <v>5201010002</v>
      </c>
      <c r="J247" t="str">
        <f t="shared" si="22"/>
        <v>0002</v>
      </c>
      <c r="K247" s="22" t="s">
        <v>597</v>
      </c>
      <c r="L247" s="23" t="str">
        <f t="shared" si="23"/>
        <v>Administradora de Estancias Infantiles Salud Segura (AEI-SS)</v>
      </c>
    </row>
    <row r="248" spans="2:12" x14ac:dyDescent="0.25">
      <c r="B248" t="str">
        <f t="shared" si="18"/>
        <v>5202</v>
      </c>
      <c r="C248" s="20" t="s">
        <v>598</v>
      </c>
      <c r="D248" s="23" t="str">
        <f t="shared" si="19"/>
        <v>INSTITUTO DE AUXILIOS Y VIVIENDAS</v>
      </c>
      <c r="E248" s="23" t="str">
        <f>CONCATENATE(Tabla32[[#This Row],[Capítulo Cod]],Tabla32[[#This Row],[Sub-Capítulo Cod]])</f>
        <v>520201</v>
      </c>
      <c r="F248" t="str">
        <f t="shared" si="20"/>
        <v>01</v>
      </c>
      <c r="G248" s="21" t="s">
        <v>599</v>
      </c>
      <c r="H248" s="23" t="str">
        <f t="shared" si="21"/>
        <v>INSTITUTO DE AUXILIOS Y VIVIENDAS</v>
      </c>
      <c r="I248" s="23" t="str">
        <f>CONCATENATE(Tabla32[[#This Row],[Capítulo Cod]],Tabla32[[#This Row],[Sub-Capítulo Cod]],Tabla32[[#This Row],[UE Cod]])</f>
        <v>5202010001</v>
      </c>
      <c r="J248" t="str">
        <f t="shared" si="22"/>
        <v>0001</v>
      </c>
      <c r="K248" s="22" t="s">
        <v>600</v>
      </c>
      <c r="L248" s="23" t="str">
        <f t="shared" si="23"/>
        <v>INSTITUTO DE AUXILIOS Y VIVIENDAS</v>
      </c>
    </row>
    <row r="249" spans="2:12" x14ac:dyDescent="0.25">
      <c r="B249" t="str">
        <f t="shared" si="18"/>
        <v>5205</v>
      </c>
      <c r="C249" s="20" t="s">
        <v>601</v>
      </c>
      <c r="D249" s="23" t="str">
        <f t="shared" si="19"/>
        <v>SUPERINTENDENCIA DE PENSIONES</v>
      </c>
      <c r="E249" s="23" t="str">
        <f>CONCATENATE(Tabla32[[#This Row],[Capítulo Cod]],Tabla32[[#This Row],[Sub-Capítulo Cod]])</f>
        <v>520501</v>
      </c>
      <c r="F249" t="str">
        <f t="shared" si="20"/>
        <v>01</v>
      </c>
      <c r="G249" s="21" t="s">
        <v>602</v>
      </c>
      <c r="H249" s="23" t="str">
        <f t="shared" si="21"/>
        <v>SUPERINTENDENCIA DE PENSIONES</v>
      </c>
      <c r="I249" s="23" t="str">
        <f>CONCATENATE(Tabla32[[#This Row],[Capítulo Cod]],Tabla32[[#This Row],[Sub-Capítulo Cod]],Tabla32[[#This Row],[UE Cod]])</f>
        <v>5205010001</v>
      </c>
      <c r="J249" t="str">
        <f t="shared" si="22"/>
        <v>0001</v>
      </c>
      <c r="K249" s="22" t="s">
        <v>603</v>
      </c>
      <c r="L249" s="23" t="str">
        <f t="shared" si="23"/>
        <v>SUPERINTENDENCIA DE PENSIONES</v>
      </c>
    </row>
    <row r="250" spans="2:12" x14ac:dyDescent="0.25">
      <c r="B250" t="str">
        <f t="shared" si="18"/>
        <v>5206</v>
      </c>
      <c r="C250" s="20" t="s">
        <v>604</v>
      </c>
      <c r="D250" s="23" t="str">
        <f t="shared" si="19"/>
        <v>SUPERINTENDENCIA DE SALUD Y RIESGO LABORAL</v>
      </c>
      <c r="E250" s="23" t="str">
        <f>CONCATENATE(Tabla32[[#This Row],[Capítulo Cod]],Tabla32[[#This Row],[Sub-Capítulo Cod]])</f>
        <v>520601</v>
      </c>
      <c r="F250" t="str">
        <f t="shared" si="20"/>
        <v>01</v>
      </c>
      <c r="G250" s="21" t="s">
        <v>605</v>
      </c>
      <c r="H250" s="23" t="str">
        <f t="shared" si="21"/>
        <v>SUPERINTENDENCIA DE SALUD Y RIESGO LABORAL</v>
      </c>
      <c r="I250" s="23" t="str">
        <f>CONCATENATE(Tabla32[[#This Row],[Capítulo Cod]],Tabla32[[#This Row],[Sub-Capítulo Cod]],Tabla32[[#This Row],[UE Cod]])</f>
        <v>5206010001</v>
      </c>
      <c r="J250" t="str">
        <f t="shared" si="22"/>
        <v>0001</v>
      </c>
      <c r="K250" s="22" t="s">
        <v>606</v>
      </c>
      <c r="L250" s="23" t="str">
        <f t="shared" si="23"/>
        <v>SUPERINTENDENCIA DE SALUD Y RIESGO LABORAL</v>
      </c>
    </row>
    <row r="251" spans="2:12" x14ac:dyDescent="0.25">
      <c r="B251" t="str">
        <f t="shared" si="18"/>
        <v>5207</v>
      </c>
      <c r="C251" s="20" t="s">
        <v>607</v>
      </c>
      <c r="D251" s="23" t="str">
        <f t="shared" si="19"/>
        <v>CONSEJO NACIONAL DE SEGURIDAD SOCIAL</v>
      </c>
      <c r="E251" s="23" t="str">
        <f>CONCATENATE(Tabla32[[#This Row],[Capítulo Cod]],Tabla32[[#This Row],[Sub-Capítulo Cod]])</f>
        <v>520701</v>
      </c>
      <c r="F251" t="str">
        <f t="shared" si="20"/>
        <v>01</v>
      </c>
      <c r="G251" s="21" t="s">
        <v>608</v>
      </c>
      <c r="H251" s="23" t="str">
        <f t="shared" si="21"/>
        <v>CONSEJO NACIONAL DE LA SEGURIDAD SOCIAL -CNSS-</v>
      </c>
      <c r="I251" s="23" t="str">
        <f>CONCATENATE(Tabla32[[#This Row],[Capítulo Cod]],Tabla32[[#This Row],[Sub-Capítulo Cod]],Tabla32[[#This Row],[UE Cod]])</f>
        <v>5207010001</v>
      </c>
      <c r="J251" t="str">
        <f t="shared" si="22"/>
        <v>0001</v>
      </c>
      <c r="K251" s="22" t="s">
        <v>611</v>
      </c>
      <c r="L251" s="23" t="str">
        <f t="shared" si="23"/>
        <v>CONSEJO NACIONAL DE LA SEGURIDAD SOCIAL -CNSS-</v>
      </c>
    </row>
    <row r="252" spans="2:12" x14ac:dyDescent="0.25">
      <c r="B252" t="str">
        <f t="shared" si="18"/>
        <v>5207</v>
      </c>
      <c r="C252" s="20" t="s">
        <v>607</v>
      </c>
      <c r="D252" s="23" t="str">
        <f t="shared" si="19"/>
        <v>CONSEJO NACIONAL DE SEGURIDAD SOCIAL</v>
      </c>
      <c r="E252" s="23" t="str">
        <f>CONCATENATE(Tabla32[[#This Row],[Capítulo Cod]],Tabla32[[#This Row],[Sub-Capítulo Cod]])</f>
        <v>520701</v>
      </c>
      <c r="F252" t="str">
        <f t="shared" si="20"/>
        <v>01</v>
      </c>
      <c r="G252" s="21" t="s">
        <v>608</v>
      </c>
      <c r="H252" s="23" t="str">
        <f t="shared" si="21"/>
        <v>CONSEJO NACIONAL DE LA SEGURIDAD SOCIAL -CNSS-</v>
      </c>
      <c r="I252" s="23" t="str">
        <f>CONCATENATE(Tabla32[[#This Row],[Capítulo Cod]],Tabla32[[#This Row],[Sub-Capítulo Cod]],Tabla32[[#This Row],[UE Cod]])</f>
        <v>5207010002</v>
      </c>
      <c r="J252" t="str">
        <f t="shared" si="22"/>
        <v>0002</v>
      </c>
      <c r="K252" s="22" t="s">
        <v>609</v>
      </c>
      <c r="L252" s="23" t="str">
        <f t="shared" si="23"/>
        <v>DIRECCION DE INFORMACION Y DEFENSA DE LOS AFILIADOS -DIDA-</v>
      </c>
    </row>
    <row r="253" spans="2:12" x14ac:dyDescent="0.25">
      <c r="B253" t="str">
        <f t="shared" si="18"/>
        <v>5207</v>
      </c>
      <c r="C253" s="20" t="s">
        <v>607</v>
      </c>
      <c r="D253" s="23" t="str">
        <f t="shared" si="19"/>
        <v>CONSEJO NACIONAL DE SEGURIDAD SOCIAL</v>
      </c>
      <c r="E253" s="23" t="str">
        <f>CONCATENATE(Tabla32[[#This Row],[Capítulo Cod]],Tabla32[[#This Row],[Sub-Capítulo Cod]])</f>
        <v>520701</v>
      </c>
      <c r="F253" t="str">
        <f t="shared" si="20"/>
        <v>01</v>
      </c>
      <c r="G253" s="21" t="s">
        <v>608</v>
      </c>
      <c r="H253" s="23" t="str">
        <f t="shared" si="21"/>
        <v>CONSEJO NACIONAL DE LA SEGURIDAD SOCIAL -CNSS-</v>
      </c>
      <c r="I253" s="23" t="str">
        <f>CONCATENATE(Tabla32[[#This Row],[Capítulo Cod]],Tabla32[[#This Row],[Sub-Capítulo Cod]],Tabla32[[#This Row],[UE Cod]])</f>
        <v>5207010003</v>
      </c>
      <c r="J253" t="str">
        <f t="shared" si="22"/>
        <v>0003</v>
      </c>
      <c r="K253" s="22" t="s">
        <v>610</v>
      </c>
      <c r="L253" s="23" t="str">
        <f t="shared" si="23"/>
        <v>TESORERIA DE LA SEGURIDAD SOCIAL</v>
      </c>
    </row>
    <row r="254" spans="2:12" x14ac:dyDescent="0.25">
      <c r="B254" t="str">
        <f t="shared" si="18"/>
        <v>5208</v>
      </c>
      <c r="C254" s="20" t="s">
        <v>612</v>
      </c>
      <c r="D254" s="23" t="str">
        <f t="shared" si="19"/>
        <v>SEGURO NACIONAL DE SALUD</v>
      </c>
      <c r="E254" s="23" t="str">
        <f>CONCATENATE(Tabla32[[#This Row],[Capítulo Cod]],Tabla32[[#This Row],[Sub-Capítulo Cod]])</f>
        <v>520801</v>
      </c>
      <c r="F254" t="str">
        <f t="shared" si="20"/>
        <v>01</v>
      </c>
      <c r="G254" s="21" t="s">
        <v>613</v>
      </c>
      <c r="H254" s="23" t="str">
        <f t="shared" si="21"/>
        <v>SEGURO NACIONAL DE SALUD</v>
      </c>
      <c r="I254" s="23" t="str">
        <f>CONCATENATE(Tabla32[[#This Row],[Capítulo Cod]],Tabla32[[#This Row],[Sub-Capítulo Cod]],Tabla32[[#This Row],[UE Cod]])</f>
        <v>5208010001</v>
      </c>
      <c r="J254" t="str">
        <f t="shared" si="22"/>
        <v>0001</v>
      </c>
      <c r="K254" s="22" t="s">
        <v>614</v>
      </c>
      <c r="L254" s="23" t="str">
        <f t="shared" si="23"/>
        <v>SEGURO NACIONAL DE SALUD</v>
      </c>
    </row>
    <row r="255" spans="2:12" x14ac:dyDescent="0.25">
      <c r="B255" t="str">
        <f t="shared" si="18"/>
        <v>6102</v>
      </c>
      <c r="C255" s="20" t="s">
        <v>641</v>
      </c>
      <c r="D255" s="23" t="str">
        <f t="shared" si="19"/>
        <v>CORPORACIÓN DEL ACUEDUCTO Y ALCANTARILLADO DE SANTO DOMINGO</v>
      </c>
      <c r="E255" s="23" t="str">
        <f>CONCATENATE(Tabla32[[#This Row],[Capítulo Cod]],Tabla32[[#This Row],[Sub-Capítulo Cod]])</f>
        <v>610201</v>
      </c>
      <c r="F255" t="str">
        <f t="shared" si="20"/>
        <v>01</v>
      </c>
      <c r="G255" s="21" t="s">
        <v>642</v>
      </c>
      <c r="H255" s="23" t="str">
        <f t="shared" si="21"/>
        <v>CORPORACIÓN DEL ACUEDUCTO Y ALCANTARILLADO DE SANTO DOMINGO</v>
      </c>
      <c r="I255" s="23" t="str">
        <f>CONCATENATE(Tabla32[[#This Row],[Capítulo Cod]],Tabla32[[#This Row],[Sub-Capítulo Cod]],Tabla32[[#This Row],[UE Cod]])</f>
        <v>6102010001</v>
      </c>
      <c r="J255" t="str">
        <f t="shared" si="22"/>
        <v>0001</v>
      </c>
      <c r="K255" s="22" t="s">
        <v>643</v>
      </c>
      <c r="L255" s="23" t="str">
        <f t="shared" si="23"/>
        <v>CORPORACIÓN DEL ACUEDUCTO Y ALCANTARILLADO DE SANTO DOMINGO</v>
      </c>
    </row>
    <row r="256" spans="2:12" x14ac:dyDescent="0.25">
      <c r="B256" t="str">
        <f t="shared" si="18"/>
        <v>6103</v>
      </c>
      <c r="C256" s="20" t="s">
        <v>644</v>
      </c>
      <c r="D256" s="23" t="str">
        <f t="shared" si="19"/>
        <v>CORPORACION ESTATAL DE RADIO Y TELEVISON ( CERTV)</v>
      </c>
      <c r="E256" s="23" t="str">
        <f>CONCATENATE(Tabla32[[#This Row],[Capítulo Cod]],Tabla32[[#This Row],[Sub-Capítulo Cod]])</f>
        <v>610301</v>
      </c>
      <c r="F256" t="str">
        <f t="shared" si="20"/>
        <v>01</v>
      </c>
      <c r="G256" s="21" t="s">
        <v>645</v>
      </c>
      <c r="H256" s="23" t="str">
        <f t="shared" si="21"/>
        <v>CORPORACION ESTATAL DE RADIO Y TELEVISION DOMINICANA</v>
      </c>
      <c r="I256" s="23" t="str">
        <f>CONCATENATE(Tabla32[[#This Row],[Capítulo Cod]],Tabla32[[#This Row],[Sub-Capítulo Cod]],Tabla32[[#This Row],[UE Cod]])</f>
        <v>6103010001</v>
      </c>
      <c r="J256" t="str">
        <f t="shared" si="22"/>
        <v>0001</v>
      </c>
      <c r="K256" s="22" t="s">
        <v>646</v>
      </c>
      <c r="L256" s="23" t="str">
        <f t="shared" si="23"/>
        <v>CORPORACION ESTATAL DE RADIO Y TELEVISION DOMINICANA</v>
      </c>
    </row>
    <row r="257" spans="2:12" x14ac:dyDescent="0.25">
      <c r="B257" t="str">
        <f t="shared" si="18"/>
        <v>6104</v>
      </c>
      <c r="C257" s="20" t="s">
        <v>647</v>
      </c>
      <c r="D257" s="23" t="str">
        <f t="shared" si="19"/>
        <v>CORPORACIÓN DE ACUEDUCTO Y ALCANTARILLADO DE SANTIAGO</v>
      </c>
      <c r="E257" s="23" t="str">
        <f>CONCATENATE(Tabla32[[#This Row],[Capítulo Cod]],Tabla32[[#This Row],[Sub-Capítulo Cod]])</f>
        <v>610401</v>
      </c>
      <c r="F257" t="str">
        <f t="shared" si="20"/>
        <v>01</v>
      </c>
      <c r="G257" s="21" t="s">
        <v>648</v>
      </c>
      <c r="H257" s="23" t="str">
        <f t="shared" si="21"/>
        <v>CORPORACIÓN DE ACUEDUCTO Y ALCANTARILLADO DE SANTIAGO</v>
      </c>
      <c r="I257" s="23" t="str">
        <f>CONCATENATE(Tabla32[[#This Row],[Capítulo Cod]],Tabla32[[#This Row],[Sub-Capítulo Cod]],Tabla32[[#This Row],[UE Cod]])</f>
        <v>6104010001</v>
      </c>
      <c r="J257" t="str">
        <f t="shared" si="22"/>
        <v>0001</v>
      </c>
      <c r="K257" s="22" t="s">
        <v>649</v>
      </c>
      <c r="L257" s="23" t="str">
        <f t="shared" si="23"/>
        <v>CORPORACIÓN DE ACUEDUCTO Y ALCANTARILLADO DE SANTIAGO</v>
      </c>
    </row>
    <row r="258" spans="2:12" x14ac:dyDescent="0.25">
      <c r="B258" t="str">
        <f t="shared" si="18"/>
        <v>6105</v>
      </c>
      <c r="C258" s="20" t="s">
        <v>650</v>
      </c>
      <c r="D258" s="23" t="str">
        <f t="shared" si="19"/>
        <v>CORPORACION DOMINCANA DE EMPRESAS ELECTRICAS ESTATALES ( CDEEE)</v>
      </c>
      <c r="E258" s="23" t="str">
        <f>CONCATENATE(Tabla32[[#This Row],[Capítulo Cod]],Tabla32[[#This Row],[Sub-Capítulo Cod]])</f>
        <v>610501</v>
      </c>
      <c r="F258" t="str">
        <f t="shared" si="20"/>
        <v>01</v>
      </c>
      <c r="G258" s="21" t="s">
        <v>651</v>
      </c>
      <c r="H258" s="23" t="str">
        <f t="shared" si="21"/>
        <v>CORPORACION DOMINCANA DE EMPRESAS ELECTRICAS ESTATALES</v>
      </c>
      <c r="I258" s="23" t="str">
        <f>CONCATENATE(Tabla32[[#This Row],[Capítulo Cod]],Tabla32[[#This Row],[Sub-Capítulo Cod]],Tabla32[[#This Row],[UE Cod]])</f>
        <v>6105010001</v>
      </c>
      <c r="J258" t="str">
        <f t="shared" si="22"/>
        <v>0001</v>
      </c>
      <c r="K258" s="22" t="s">
        <v>652</v>
      </c>
      <c r="L258" s="23" t="str">
        <f t="shared" si="23"/>
        <v>CORPORACION DOMINCANA DE EMPRESAS ELECTRICAS ESTATALES</v>
      </c>
    </row>
    <row r="259" spans="2:12" x14ac:dyDescent="0.25">
      <c r="B259" t="str">
        <f t="shared" si="18"/>
        <v>6107</v>
      </c>
      <c r="C259" s="20" t="s">
        <v>653</v>
      </c>
      <c r="D259" s="23" t="str">
        <f t="shared" si="19"/>
        <v>CORPORACIÓN DE ACUEDUCTO Y ALCANTARILLADO DE MOCA</v>
      </c>
      <c r="E259" s="23" t="str">
        <f>CONCATENATE(Tabla32[[#This Row],[Capítulo Cod]],Tabla32[[#This Row],[Sub-Capítulo Cod]])</f>
        <v>610701</v>
      </c>
      <c r="F259" t="str">
        <f t="shared" si="20"/>
        <v>01</v>
      </c>
      <c r="G259" s="21" t="s">
        <v>654</v>
      </c>
      <c r="H259" s="23" t="str">
        <f t="shared" si="21"/>
        <v>CORPORACIÓN DE ACUEDUCTO Y ALCANTARILLADO DE MOCA</v>
      </c>
      <c r="I259" s="23" t="str">
        <f>CONCATENATE(Tabla32[[#This Row],[Capítulo Cod]],Tabla32[[#This Row],[Sub-Capítulo Cod]],Tabla32[[#This Row],[UE Cod]])</f>
        <v>6107010001</v>
      </c>
      <c r="J259" t="str">
        <f t="shared" si="22"/>
        <v>0001</v>
      </c>
      <c r="K259" s="22" t="s">
        <v>655</v>
      </c>
      <c r="L259" s="23" t="str">
        <f t="shared" si="23"/>
        <v>CORPORACIÓN DE ACUEDUCTO Y ALCANTARILLADO DE MOCA</v>
      </c>
    </row>
    <row r="260" spans="2:12" x14ac:dyDescent="0.25">
      <c r="B260" t="str">
        <f t="shared" si="18"/>
        <v>6108</v>
      </c>
      <c r="C260" s="20" t="s">
        <v>656</v>
      </c>
      <c r="D260" s="23" t="str">
        <f t="shared" si="19"/>
        <v>CORPORACIÓN DE ACUEDUCTO Y ALCANTARILLADO DE LA ROMANA</v>
      </c>
      <c r="E260" s="23" t="str">
        <f>CONCATENATE(Tabla32[[#This Row],[Capítulo Cod]],Tabla32[[#This Row],[Sub-Capítulo Cod]])</f>
        <v>610801</v>
      </c>
      <c r="F260" t="str">
        <f t="shared" si="20"/>
        <v>01</v>
      </c>
      <c r="G260" s="21" t="s">
        <v>657</v>
      </c>
      <c r="H260" s="23" t="str">
        <f t="shared" si="21"/>
        <v>CORPORACIÓN DE ACUEDUCTO Y ALCANTARILLADO DE LA ROMANA</v>
      </c>
      <c r="I260" s="23" t="str">
        <f>CONCATENATE(Tabla32[[#This Row],[Capítulo Cod]],Tabla32[[#This Row],[Sub-Capítulo Cod]],Tabla32[[#This Row],[UE Cod]])</f>
        <v>6108010001</v>
      </c>
      <c r="J260" t="str">
        <f t="shared" si="22"/>
        <v>0001</v>
      </c>
      <c r="K260" s="22" t="s">
        <v>658</v>
      </c>
      <c r="L260" s="23" t="str">
        <f t="shared" si="23"/>
        <v>CORPORACIÓN DE ACUEDUCTO Y ALCANTARILLADO DE LA ROMANA</v>
      </c>
    </row>
    <row r="261" spans="2:12" x14ac:dyDescent="0.25">
      <c r="B261" t="str">
        <f t="shared" si="18"/>
        <v>6109</v>
      </c>
      <c r="C261" s="20" t="s">
        <v>659</v>
      </c>
      <c r="D261" s="23" t="str">
        <f t="shared" si="19"/>
        <v>CORPORACIÓN DE ACUEDUCTO Y ALCANTARILLADO DE PUERTO PLATA</v>
      </c>
      <c r="E261" s="23" t="str">
        <f>CONCATENATE(Tabla32[[#This Row],[Capítulo Cod]],Tabla32[[#This Row],[Sub-Capítulo Cod]])</f>
        <v>610901</v>
      </c>
      <c r="F261" t="str">
        <f t="shared" si="20"/>
        <v>01</v>
      </c>
      <c r="G261" s="21" t="s">
        <v>660</v>
      </c>
      <c r="H261" s="23" t="str">
        <f t="shared" si="21"/>
        <v>CORPORACIÓN DE ACUEDUCTO Y ALCANTARILLADO DE PUERTO PLATA</v>
      </c>
      <c r="I261" s="23" t="str">
        <f>CONCATENATE(Tabla32[[#This Row],[Capítulo Cod]],Tabla32[[#This Row],[Sub-Capítulo Cod]],Tabla32[[#This Row],[UE Cod]])</f>
        <v>6109010001</v>
      </c>
      <c r="J261" t="str">
        <f t="shared" si="22"/>
        <v>0001</v>
      </c>
      <c r="K261" s="22" t="s">
        <v>661</v>
      </c>
      <c r="L261" s="23" t="str">
        <f t="shared" si="23"/>
        <v>CORPORACIÓN DE ACUEDUCTO Y ALCANTARILLADO DE PUERTO PLATA</v>
      </c>
    </row>
    <row r="262" spans="2:12" x14ac:dyDescent="0.25">
      <c r="B262" t="str">
        <f t="shared" si="18"/>
        <v>6110</v>
      </c>
      <c r="C262" s="20" t="s">
        <v>662</v>
      </c>
      <c r="D262" s="23" t="str">
        <f t="shared" si="19"/>
        <v>CONSEJO ESTATAL DEL AZUCAR</v>
      </c>
      <c r="E262" s="23" t="str">
        <f>CONCATENATE(Tabla32[[#This Row],[Capítulo Cod]],Tabla32[[#This Row],[Sub-Capítulo Cod]])</f>
        <v>611001</v>
      </c>
      <c r="F262" t="str">
        <f t="shared" si="20"/>
        <v>01</v>
      </c>
      <c r="G262" s="21" t="s">
        <v>663</v>
      </c>
      <c r="H262" s="23" t="str">
        <f t="shared" si="21"/>
        <v>CONSEJO ESTATAL DEL AZUCAR</v>
      </c>
      <c r="I262" s="23" t="str">
        <f>CONCATENATE(Tabla32[[#This Row],[Capítulo Cod]],Tabla32[[#This Row],[Sub-Capítulo Cod]],Tabla32[[#This Row],[UE Cod]])</f>
        <v>6110010001</v>
      </c>
      <c r="J262" t="str">
        <f t="shared" si="22"/>
        <v>0001</v>
      </c>
      <c r="K262" s="22" t="s">
        <v>664</v>
      </c>
      <c r="L262" s="23" t="str">
        <f t="shared" si="23"/>
        <v>CONSEJO ESTATAL DEL AZUCAR</v>
      </c>
    </row>
    <row r="263" spans="2:12" x14ac:dyDescent="0.25">
      <c r="B263" t="str">
        <f t="shared" si="18"/>
        <v>6111</v>
      </c>
      <c r="C263" s="20" t="s">
        <v>665</v>
      </c>
      <c r="D263" s="23" t="str">
        <f t="shared" si="19"/>
        <v>INSTITUTO DE ESTABILIZACIÓN DE PRECIOS</v>
      </c>
      <c r="E263" s="23" t="str">
        <f>CONCATENATE(Tabla32[[#This Row],[Capítulo Cod]],Tabla32[[#This Row],[Sub-Capítulo Cod]])</f>
        <v>611101</v>
      </c>
      <c r="F263" t="str">
        <f t="shared" si="20"/>
        <v>01</v>
      </c>
      <c r="G263" s="21" t="s">
        <v>666</v>
      </c>
      <c r="H263" s="23" t="str">
        <f t="shared" si="21"/>
        <v>INSTITUTO DE ESTABILIZACIÓN DE PRECIOS</v>
      </c>
      <c r="I263" s="23" t="str">
        <f>CONCATENATE(Tabla32[[#This Row],[Capítulo Cod]],Tabla32[[#This Row],[Sub-Capítulo Cod]],Tabla32[[#This Row],[UE Cod]])</f>
        <v>6111010001</v>
      </c>
      <c r="J263" t="str">
        <f t="shared" si="22"/>
        <v>0001</v>
      </c>
      <c r="K263" s="22" t="s">
        <v>667</v>
      </c>
      <c r="L263" s="23" t="str">
        <f t="shared" si="23"/>
        <v>INSTITUTO DE ESTABILIZACION DE PRECIOS</v>
      </c>
    </row>
    <row r="264" spans="2:12" x14ac:dyDescent="0.25">
      <c r="B264" t="str">
        <f t="shared" si="18"/>
        <v>6112</v>
      </c>
      <c r="C264" s="20" t="s">
        <v>668</v>
      </c>
      <c r="D264" s="23" t="str">
        <f t="shared" si="19"/>
        <v>INSTITUTO NACIONAL DE AGUAS POTABLES Y ALCANTARILLADOS</v>
      </c>
      <c r="E264" s="23" t="str">
        <f>CONCATENATE(Tabla32[[#This Row],[Capítulo Cod]],Tabla32[[#This Row],[Sub-Capítulo Cod]])</f>
        <v>611201</v>
      </c>
      <c r="F264" t="str">
        <f t="shared" si="20"/>
        <v>01</v>
      </c>
      <c r="G264" s="21" t="s">
        <v>669</v>
      </c>
      <c r="H264" s="23" t="str">
        <f t="shared" si="21"/>
        <v>INSTITUTO NACIONAL DE AGUAS POTABLES Y ALCANTARILLADOS</v>
      </c>
      <c r="I264" s="23" t="str">
        <f>CONCATENATE(Tabla32[[#This Row],[Capítulo Cod]],Tabla32[[#This Row],[Sub-Capítulo Cod]],Tabla32[[#This Row],[UE Cod]])</f>
        <v>6112010001</v>
      </c>
      <c r="J264" t="str">
        <f t="shared" si="22"/>
        <v>0001</v>
      </c>
      <c r="K264" s="22" t="s">
        <v>670</v>
      </c>
      <c r="L264" s="23" t="str">
        <f t="shared" si="23"/>
        <v>INSTITUTO NACIONAL DE AGUA POTABLE Y ALCANTARILLADO (INAPA)</v>
      </c>
    </row>
    <row r="265" spans="2:12" x14ac:dyDescent="0.25">
      <c r="B265" t="str">
        <f t="shared" si="18"/>
        <v>6114</v>
      </c>
      <c r="C265" s="20" t="s">
        <v>671</v>
      </c>
      <c r="D265" s="23" t="str">
        <f t="shared" si="19"/>
        <v>CORPORACIÓN DE FOMENTO HOTELERO Y DESARROLLO DEL TURISMO</v>
      </c>
      <c r="E265" s="23" t="str">
        <f>CONCATENATE(Tabla32[[#This Row],[Capítulo Cod]],Tabla32[[#This Row],[Sub-Capítulo Cod]])</f>
        <v>611401</v>
      </c>
      <c r="F265" t="str">
        <f t="shared" si="20"/>
        <v>01</v>
      </c>
      <c r="G265" s="21" t="s">
        <v>672</v>
      </c>
      <c r="H265" s="23" t="str">
        <f t="shared" si="21"/>
        <v>CORPORACION DE FOMENTO HOTELERO Y DESARROLLO DEL TURISMO</v>
      </c>
      <c r="I265" s="23" t="str">
        <f>CONCATENATE(Tabla32[[#This Row],[Capítulo Cod]],Tabla32[[#This Row],[Sub-Capítulo Cod]],Tabla32[[#This Row],[UE Cod]])</f>
        <v>6114010001</v>
      </c>
      <c r="J265" t="str">
        <f t="shared" si="22"/>
        <v>0001</v>
      </c>
      <c r="K265" s="22" t="s">
        <v>673</v>
      </c>
      <c r="L265" s="23" t="str">
        <f t="shared" si="23"/>
        <v>CORPORACION DE FOMENTO HOTELERO Y DESARROLLO DEL TURISMO</v>
      </c>
    </row>
    <row r="266" spans="2:12" x14ac:dyDescent="0.25">
      <c r="B266" t="str">
        <f t="shared" si="18"/>
        <v>6115</v>
      </c>
      <c r="C266" s="20" t="s">
        <v>674</v>
      </c>
      <c r="D266" s="23" t="str">
        <f t="shared" si="19"/>
        <v>INSTITUTO POSTAL DOMINICANO</v>
      </c>
      <c r="E266" s="23" t="str">
        <f>CONCATENATE(Tabla32[[#This Row],[Capítulo Cod]],Tabla32[[#This Row],[Sub-Capítulo Cod]])</f>
        <v>611501</v>
      </c>
      <c r="F266" t="str">
        <f t="shared" si="20"/>
        <v>01</v>
      </c>
      <c r="G266" s="21" t="s">
        <v>675</v>
      </c>
      <c r="H266" s="23" t="str">
        <f t="shared" si="21"/>
        <v>INSTITUTO POSTAL DOMINICANO</v>
      </c>
      <c r="I266" s="23" t="str">
        <f>CONCATENATE(Tabla32[[#This Row],[Capítulo Cod]],Tabla32[[#This Row],[Sub-Capítulo Cod]],Tabla32[[#This Row],[UE Cod]])</f>
        <v>6115010001</v>
      </c>
      <c r="J266" t="str">
        <f t="shared" si="22"/>
        <v>0001</v>
      </c>
      <c r="K266" s="22" t="s">
        <v>676</v>
      </c>
      <c r="L266" s="23" t="str">
        <f t="shared" si="23"/>
        <v>INSTITUTO POSTAL DOMINICANO</v>
      </c>
    </row>
    <row r="267" spans="2:12" x14ac:dyDescent="0.25">
      <c r="B267" t="str">
        <f t="shared" si="18"/>
        <v>6116</v>
      </c>
      <c r="C267" s="20" t="s">
        <v>677</v>
      </c>
      <c r="D267" s="23" t="str">
        <f t="shared" si="19"/>
        <v>AUTORIDAD PORTUARIA DOMINICANA</v>
      </c>
      <c r="E267" s="23" t="str">
        <f>CONCATENATE(Tabla32[[#This Row],[Capítulo Cod]],Tabla32[[#This Row],[Sub-Capítulo Cod]])</f>
        <v>611601</v>
      </c>
      <c r="F267" t="str">
        <f t="shared" si="20"/>
        <v>01</v>
      </c>
      <c r="G267" s="21" t="s">
        <v>678</v>
      </c>
      <c r="H267" s="23" t="str">
        <f t="shared" si="21"/>
        <v>AUTORIDAD PORTUARIA DOMINICANA</v>
      </c>
      <c r="I267" s="23" t="str">
        <f>CONCATENATE(Tabla32[[#This Row],[Capítulo Cod]],Tabla32[[#This Row],[Sub-Capítulo Cod]],Tabla32[[#This Row],[UE Cod]])</f>
        <v>6116010001</v>
      </c>
      <c r="J267" t="str">
        <f t="shared" si="22"/>
        <v>0001</v>
      </c>
      <c r="K267" s="22" t="s">
        <v>679</v>
      </c>
      <c r="L267" s="23" t="str">
        <f t="shared" si="23"/>
        <v>AUTORIDAD PORTUARIA DOMINICANA</v>
      </c>
    </row>
    <row r="268" spans="2:12" x14ac:dyDescent="0.25">
      <c r="B268" t="str">
        <f t="shared" si="18"/>
        <v>6118</v>
      </c>
      <c r="C268" s="20" t="s">
        <v>680</v>
      </c>
      <c r="D268" s="23" t="str">
        <f t="shared" si="19"/>
        <v>LOTERIA NACIONAL</v>
      </c>
      <c r="E268" s="23" t="str">
        <f>CONCATENATE(Tabla32[[#This Row],[Capítulo Cod]],Tabla32[[#This Row],[Sub-Capítulo Cod]])</f>
        <v>611801</v>
      </c>
      <c r="F268" t="str">
        <f t="shared" si="20"/>
        <v>01</v>
      </c>
      <c r="G268" s="21" t="s">
        <v>681</v>
      </c>
      <c r="H268" s="23" t="str">
        <f t="shared" si="21"/>
        <v>LOTERIA NACIONAL</v>
      </c>
      <c r="I268" s="23" t="str">
        <f>CONCATENATE(Tabla32[[#This Row],[Capítulo Cod]],Tabla32[[#This Row],[Sub-Capítulo Cod]],Tabla32[[#This Row],[UE Cod]])</f>
        <v>6118010001</v>
      </c>
      <c r="J268" t="str">
        <f t="shared" si="22"/>
        <v>0001</v>
      </c>
      <c r="K268" s="22" t="s">
        <v>682</v>
      </c>
      <c r="L268" s="23" t="str">
        <f t="shared" si="23"/>
        <v>LOTERIA NACIONAL</v>
      </c>
    </row>
    <row r="269" spans="2:12" x14ac:dyDescent="0.25">
      <c r="B269" t="str">
        <f t="shared" si="18"/>
        <v>6119</v>
      </c>
      <c r="C269" s="20" t="s">
        <v>683</v>
      </c>
      <c r="D269" s="23" t="str">
        <f t="shared" si="19"/>
        <v>INSTITUTO NACIONAL DE LA VIVIENDA</v>
      </c>
      <c r="E269" s="23" t="str">
        <f>CONCATENATE(Tabla32[[#This Row],[Capítulo Cod]],Tabla32[[#This Row],[Sub-Capítulo Cod]])</f>
        <v>611901</v>
      </c>
      <c r="F269" t="str">
        <f t="shared" si="20"/>
        <v>01</v>
      </c>
      <c r="G269" s="21" t="s">
        <v>684</v>
      </c>
      <c r="H269" s="23" t="str">
        <f t="shared" si="21"/>
        <v>INSTITUTO NACIONAL DE LA VIVIENDA</v>
      </c>
      <c r="I269" s="23" t="str">
        <f>CONCATENATE(Tabla32[[#This Row],[Capítulo Cod]],Tabla32[[#This Row],[Sub-Capítulo Cod]],Tabla32[[#This Row],[UE Cod]])</f>
        <v>6119010001</v>
      </c>
      <c r="J269" t="str">
        <f t="shared" si="22"/>
        <v>0001</v>
      </c>
      <c r="K269" s="22" t="s">
        <v>685</v>
      </c>
      <c r="L269" s="23" t="str">
        <f t="shared" si="23"/>
        <v>INSTITUTO NACIONAL DE LA VIVIENDA</v>
      </c>
    </row>
    <row r="270" spans="2:12" x14ac:dyDescent="0.25">
      <c r="B270" t="str">
        <f t="shared" si="18"/>
        <v>6120</v>
      </c>
      <c r="C270" s="20" t="s">
        <v>686</v>
      </c>
      <c r="D270" s="23" t="str">
        <f t="shared" si="19"/>
        <v>PROYECTO LA CRUZ DE MANZANILLO</v>
      </c>
      <c r="E270" s="23" t="str">
        <f>CONCATENATE(Tabla32[[#This Row],[Capítulo Cod]],Tabla32[[#This Row],[Sub-Capítulo Cod]])</f>
        <v>612001</v>
      </c>
      <c r="F270" t="str">
        <f t="shared" si="20"/>
        <v>01</v>
      </c>
      <c r="G270" s="21" t="s">
        <v>687</v>
      </c>
      <c r="H270" s="23" t="str">
        <f t="shared" si="21"/>
        <v>LA CRUZ DE MANZANILLO</v>
      </c>
      <c r="I270" s="23" t="str">
        <f>CONCATENATE(Tabla32[[#This Row],[Capítulo Cod]],Tabla32[[#This Row],[Sub-Capítulo Cod]],Tabla32[[#This Row],[UE Cod]])</f>
        <v>6120010001</v>
      </c>
      <c r="J270" t="str">
        <f t="shared" si="22"/>
        <v>0001</v>
      </c>
      <c r="K270" s="22" t="s">
        <v>688</v>
      </c>
      <c r="L270" s="23" t="str">
        <f t="shared" si="23"/>
        <v>LA CRUZ DE MANZANILLO</v>
      </c>
    </row>
    <row r="271" spans="2:12" x14ac:dyDescent="0.25">
      <c r="B271" t="str">
        <f t="shared" si="18"/>
        <v>6121</v>
      </c>
      <c r="C271" s="20" t="s">
        <v>689</v>
      </c>
      <c r="D271" s="23" t="str">
        <f t="shared" si="19"/>
        <v>CORPORACION DE ACUEDUCTO Y ALCANTARILLADO DE BOCA CHICA</v>
      </c>
      <c r="E271" s="23" t="str">
        <f>CONCATENATE(Tabla32[[#This Row],[Capítulo Cod]],Tabla32[[#This Row],[Sub-Capítulo Cod]])</f>
        <v>612101</v>
      </c>
      <c r="F271" t="str">
        <f t="shared" si="20"/>
        <v>01</v>
      </c>
      <c r="G271" s="21" t="s">
        <v>816</v>
      </c>
      <c r="H271" s="23" t="str">
        <f t="shared" si="21"/>
        <v>CORPORACION DE ACUEDUCTO Y ALCANTARILLADO DE BOCA CHICA</v>
      </c>
      <c r="I271" s="23" t="str">
        <f>CONCATENATE(Tabla32[[#This Row],[Capítulo Cod]],Tabla32[[#This Row],[Sub-Capítulo Cod]],Tabla32[[#This Row],[UE Cod]])</f>
        <v>6121010001</v>
      </c>
      <c r="J271" t="str">
        <f t="shared" si="22"/>
        <v>0001</v>
      </c>
      <c r="K271" s="22" t="s">
        <v>690</v>
      </c>
      <c r="L271" s="23" t="str">
        <f t="shared" si="23"/>
        <v>CORPORACION DE ACUEDUCTO Y ALCANTARILLADO DE BOCA CHICA</v>
      </c>
    </row>
    <row r="272" spans="2:12" x14ac:dyDescent="0.25">
      <c r="B272" t="str">
        <f t="shared" si="18"/>
        <v>6125</v>
      </c>
      <c r="C272" s="20" t="s">
        <v>691</v>
      </c>
      <c r="D272" s="23" t="str">
        <f t="shared" si="19"/>
        <v>CORPORACION DE ACUEDUCTO Y ALCANTARILLADO DE LA VEGA</v>
      </c>
      <c r="E272" s="23" t="str">
        <f>CONCATENATE(Tabla32[[#This Row],[Capítulo Cod]],Tabla32[[#This Row],[Sub-Capítulo Cod]])</f>
        <v>612501</v>
      </c>
      <c r="F272" t="str">
        <f t="shared" si="20"/>
        <v>01</v>
      </c>
      <c r="G272" s="21" t="s">
        <v>692</v>
      </c>
      <c r="H272" s="23" t="str">
        <f t="shared" si="21"/>
        <v>CORPORACION DE ACUEDUCTO Y ALCANTARILLADO DE LA VEGA</v>
      </c>
      <c r="I272" s="23" t="str">
        <f>CONCATENATE(Tabla32[[#This Row],[Capítulo Cod]],Tabla32[[#This Row],[Sub-Capítulo Cod]],Tabla32[[#This Row],[UE Cod]])</f>
        <v>6125010001</v>
      </c>
      <c r="J272" t="str">
        <f t="shared" si="22"/>
        <v>0001</v>
      </c>
      <c r="K272" s="22" t="s">
        <v>693</v>
      </c>
      <c r="L272" s="23" t="str">
        <f t="shared" si="23"/>
        <v>CORPORACION DE ACUEDUCTO Y ALCANTARILLADO DE LA VEGA</v>
      </c>
    </row>
  </sheetData>
  <sheetProtection algorithmName="SHA-512" hashValue="4IIbj7Nr6wHXbjkedOsA2+JAz36sjrkDOMecFjetgzcQk5m5TmFRqyBWYdxQCgw4hg+RM1QRpKHXooi/TcTWoA==" saltValue="NQpWYfJjJZlFPCNGo+DU7Q==" spinCount="100000" sheet="1" objects="1" scenarios="1"/>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2"/>
  <sheetViews>
    <sheetView showGridLines="0" zoomScaleNormal="100" workbookViewId="0">
      <selection activeCell="A12" sqref="A12"/>
    </sheetView>
  </sheetViews>
  <sheetFormatPr baseColWidth="10" defaultRowHeight="15" x14ac:dyDescent="0.25"/>
  <cols>
    <col min="1" max="1" width="75.7109375" customWidth="1"/>
    <col min="2" max="2" width="8.7109375" customWidth="1"/>
    <col min="3" max="3" width="8.85546875" customWidth="1"/>
    <col min="4" max="4" width="15.140625" customWidth="1"/>
    <col min="5" max="5" width="40.140625" customWidth="1"/>
  </cols>
  <sheetData>
    <row r="1" spans="1:5" ht="16.5" customHeight="1" x14ac:dyDescent="0.25"/>
    <row r="2" spans="1:5" ht="16.5" customHeight="1" x14ac:dyDescent="0.25"/>
    <row r="3" spans="1:5" ht="16.5" customHeight="1" x14ac:dyDescent="0.25"/>
    <row r="4" spans="1:5" ht="16.5" customHeight="1" thickBot="1" x14ac:dyDescent="0.3"/>
    <row r="5" spans="1:5" ht="16.5" customHeight="1" thickBot="1" x14ac:dyDescent="0.3">
      <c r="A5" s="118" t="s">
        <v>748</v>
      </c>
      <c r="B5" s="119"/>
      <c r="C5" s="119"/>
    </row>
    <row r="6" spans="1:5" ht="16.5" customHeight="1" x14ac:dyDescent="0.25">
      <c r="A6" s="39"/>
      <c r="B6" s="39"/>
      <c r="C6" s="39"/>
    </row>
    <row r="7" spans="1:5" ht="16.5" customHeight="1" x14ac:dyDescent="0.25">
      <c r="A7" s="39"/>
      <c r="B7" s="39"/>
      <c r="C7" s="39"/>
    </row>
    <row r="8" spans="1:5" ht="18.75" x14ac:dyDescent="0.25">
      <c r="A8" s="37" t="s">
        <v>779</v>
      </c>
      <c r="B8" t="s" vm="2">
        <v>778</v>
      </c>
      <c r="C8" s="39"/>
      <c r="D8" s="37" t="s">
        <v>777</v>
      </c>
      <c r="E8" t="s" vm="1">
        <v>296</v>
      </c>
    </row>
    <row r="10" spans="1:5" x14ac:dyDescent="0.25">
      <c r="A10" s="37" t="s">
        <v>749</v>
      </c>
    </row>
    <row r="11" spans="1:5" x14ac:dyDescent="0.25">
      <c r="A11" s="38" t="s">
        <v>296</v>
      </c>
    </row>
    <row r="12" spans="1:5" x14ac:dyDescent="0.25">
      <c r="A12" s="40" t="s">
        <v>297</v>
      </c>
    </row>
    <row r="13" spans="1:5" x14ac:dyDescent="0.25">
      <c r="A13" s="22" t="s">
        <v>843</v>
      </c>
    </row>
    <row r="14" spans="1:5" x14ac:dyDescent="0.25">
      <c r="A14" s="41" t="s">
        <v>750</v>
      </c>
    </row>
    <row r="15" spans="1:5" x14ac:dyDescent="0.25">
      <c r="A15" s="22" t="s">
        <v>844</v>
      </c>
    </row>
    <row r="16" spans="1:5" x14ac:dyDescent="0.25">
      <c r="A16" s="41" t="s">
        <v>752</v>
      </c>
    </row>
    <row r="17" spans="1:1" x14ac:dyDescent="0.25">
      <c r="A17" s="41" t="s">
        <v>753</v>
      </c>
    </row>
    <row r="18" spans="1:1" x14ac:dyDescent="0.25">
      <c r="A18" s="41" t="s">
        <v>754</v>
      </c>
    </row>
    <row r="19" spans="1:1" x14ac:dyDescent="0.25">
      <c r="A19" s="41" t="s">
        <v>755</v>
      </c>
    </row>
    <row r="20" spans="1:1" x14ac:dyDescent="0.25">
      <c r="A20" s="41" t="s">
        <v>756</v>
      </c>
    </row>
    <row r="21" spans="1:1" x14ac:dyDescent="0.25">
      <c r="A21" s="22" t="s">
        <v>845</v>
      </c>
    </row>
    <row r="22" spans="1:1" x14ac:dyDescent="0.25">
      <c r="A22" s="41" t="s">
        <v>752</v>
      </c>
    </row>
    <row r="23" spans="1:1" x14ac:dyDescent="0.25">
      <c r="A23" s="41" t="s">
        <v>757</v>
      </c>
    </row>
    <row r="24" spans="1:1" x14ac:dyDescent="0.25">
      <c r="A24" s="41" t="s">
        <v>758</v>
      </c>
    </row>
    <row r="25" spans="1:1" x14ac:dyDescent="0.25">
      <c r="A25" s="41" t="s">
        <v>759</v>
      </c>
    </row>
    <row r="26" spans="1:1" x14ac:dyDescent="0.25">
      <c r="A26" s="22" t="s">
        <v>846</v>
      </c>
    </row>
    <row r="27" spans="1:1" x14ac:dyDescent="0.25">
      <c r="A27" s="41" t="s">
        <v>752</v>
      </c>
    </row>
    <row r="28" spans="1:1" x14ac:dyDescent="0.25">
      <c r="A28" s="41" t="s">
        <v>760</v>
      </c>
    </row>
    <row r="29" spans="1:1" x14ac:dyDescent="0.25">
      <c r="A29" s="41" t="s">
        <v>761</v>
      </c>
    </row>
    <row r="30" spans="1:1" x14ac:dyDescent="0.25">
      <c r="A30" s="41" t="s">
        <v>762</v>
      </c>
    </row>
    <row r="31" spans="1:1" x14ac:dyDescent="0.25">
      <c r="A31" s="22" t="s">
        <v>847</v>
      </c>
    </row>
    <row r="32" spans="1:1" x14ac:dyDescent="0.25">
      <c r="A32" s="41" t="s">
        <v>752</v>
      </c>
    </row>
    <row r="33" spans="1:1" x14ac:dyDescent="0.25">
      <c r="A33" s="41" t="s">
        <v>763</v>
      </c>
    </row>
    <row r="34" spans="1:1" x14ac:dyDescent="0.25">
      <c r="A34" s="41" t="s">
        <v>764</v>
      </c>
    </row>
    <row r="35" spans="1:1" x14ac:dyDescent="0.25">
      <c r="A35" s="41" t="s">
        <v>765</v>
      </c>
    </row>
    <row r="36" spans="1:1" x14ac:dyDescent="0.25">
      <c r="A36" s="22" t="s">
        <v>848</v>
      </c>
    </row>
    <row r="37" spans="1:1" x14ac:dyDescent="0.25">
      <c r="A37" s="41" t="s">
        <v>766</v>
      </c>
    </row>
    <row r="38" spans="1:1" x14ac:dyDescent="0.25">
      <c r="A38" s="22" t="s">
        <v>849</v>
      </c>
    </row>
    <row r="39" spans="1:1" x14ac:dyDescent="0.25">
      <c r="A39" s="41" t="s">
        <v>767</v>
      </c>
    </row>
    <row r="40" spans="1:1" x14ac:dyDescent="0.25">
      <c r="A40" s="41" t="s">
        <v>768</v>
      </c>
    </row>
    <row r="41" spans="1:1" x14ac:dyDescent="0.25">
      <c r="A41" s="41" t="s">
        <v>769</v>
      </c>
    </row>
    <row r="42" spans="1:1" x14ac:dyDescent="0.25">
      <c r="A42" s="22" t="s">
        <v>850</v>
      </c>
    </row>
    <row r="43" spans="1:1" x14ac:dyDescent="0.25">
      <c r="A43" s="41" t="s">
        <v>767</v>
      </c>
    </row>
    <row r="44" spans="1:1" x14ac:dyDescent="0.25">
      <c r="A44" s="41" t="s">
        <v>770</v>
      </c>
    </row>
    <row r="45" spans="1:1" x14ac:dyDescent="0.25">
      <c r="A45" s="41" t="s">
        <v>771</v>
      </c>
    </row>
    <row r="46" spans="1:1" x14ac:dyDescent="0.25">
      <c r="A46" s="22" t="s">
        <v>851</v>
      </c>
    </row>
    <row r="47" spans="1:1" x14ac:dyDescent="0.25">
      <c r="A47" s="41" t="s">
        <v>772</v>
      </c>
    </row>
    <row r="48" spans="1:1" x14ac:dyDescent="0.25">
      <c r="A48" s="22" t="s">
        <v>852</v>
      </c>
    </row>
    <row r="49" spans="1:1" x14ac:dyDescent="0.25">
      <c r="A49" s="41" t="s">
        <v>773</v>
      </c>
    </row>
    <row r="50" spans="1:1" x14ac:dyDescent="0.25">
      <c r="A50" s="22" t="s">
        <v>853</v>
      </c>
    </row>
    <row r="51" spans="1:1" x14ac:dyDescent="0.25">
      <c r="A51" s="41" t="s">
        <v>767</v>
      </c>
    </row>
    <row r="52" spans="1:1" x14ac:dyDescent="0.25">
      <c r="A52" s="41" t="s">
        <v>774</v>
      </c>
    </row>
    <row r="53" spans="1:1" x14ac:dyDescent="0.25">
      <c r="A53" s="41" t="s">
        <v>775</v>
      </c>
    </row>
    <row r="54" spans="1:1" x14ac:dyDescent="0.25">
      <c r="A54" s="22" t="s">
        <v>854</v>
      </c>
    </row>
    <row r="55" spans="1:1" x14ac:dyDescent="0.25">
      <c r="A55" s="41" t="s">
        <v>776</v>
      </c>
    </row>
    <row r="56" spans="1:1" x14ac:dyDescent="0.25">
      <c r="A56" s="22" t="s">
        <v>855</v>
      </c>
    </row>
    <row r="57" spans="1:1" x14ac:dyDescent="0.25">
      <c r="A57" s="41" t="s">
        <v>750</v>
      </c>
    </row>
    <row r="58" spans="1:1" x14ac:dyDescent="0.25">
      <c r="A58" s="22" t="s">
        <v>856</v>
      </c>
    </row>
    <row r="59" spans="1:1" x14ac:dyDescent="0.25">
      <c r="A59" s="41" t="s">
        <v>750</v>
      </c>
    </row>
    <row r="60" spans="1:1" x14ac:dyDescent="0.25">
      <c r="A60" s="22" t="s">
        <v>857</v>
      </c>
    </row>
    <row r="61" spans="1:1" x14ac:dyDescent="0.25">
      <c r="A61" s="41" t="s">
        <v>750</v>
      </c>
    </row>
    <row r="62" spans="1:1" x14ac:dyDescent="0.25">
      <c r="A62" s="38" t="s">
        <v>751</v>
      </c>
    </row>
  </sheetData>
  <mergeCells count="1">
    <mergeCell ref="A5:C5"/>
  </mergeCell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1"/>
  <sheetViews>
    <sheetView showGridLines="0" zoomScaleNormal="100" zoomScaleSheetLayoutView="100" workbookViewId="0">
      <selection activeCell="L9" sqref="L9"/>
    </sheetView>
  </sheetViews>
  <sheetFormatPr baseColWidth="10" defaultColWidth="5" defaultRowHeight="15" x14ac:dyDescent="0.25"/>
  <cols>
    <col min="1" max="1" width="10.42578125" customWidth="1"/>
    <col min="2" max="2" width="14" customWidth="1"/>
    <col min="3" max="3" width="10" customWidth="1"/>
    <col min="4" max="4" width="27.7109375" customWidth="1"/>
    <col min="5" max="5" width="13.85546875" customWidth="1"/>
    <col min="6" max="6" width="14.140625" customWidth="1"/>
  </cols>
  <sheetData>
    <row r="1" spans="1:6" ht="16.5" customHeight="1" x14ac:dyDescent="0.25"/>
    <row r="2" spans="1:6" ht="16.5" customHeight="1" x14ac:dyDescent="0.25"/>
    <row r="3" spans="1:6" ht="16.5" customHeight="1" x14ac:dyDescent="0.25"/>
    <row r="4" spans="1:6" ht="16.5" customHeight="1" thickBot="1" x14ac:dyDescent="0.3"/>
    <row r="5" spans="1:6" ht="16.5" customHeight="1" thickBot="1" x14ac:dyDescent="0.3">
      <c r="A5" s="118" t="s">
        <v>707</v>
      </c>
      <c r="B5" s="119"/>
      <c r="C5" s="119"/>
      <c r="D5" s="119"/>
      <c r="E5" s="119"/>
      <c r="F5" s="120"/>
    </row>
    <row r="6" spans="1:6" ht="16.5" customHeight="1" thickBot="1" x14ac:dyDescent="0.3"/>
    <row r="7" spans="1:6" ht="16.5" customHeight="1" x14ac:dyDescent="0.25">
      <c r="A7" s="25" t="s">
        <v>708</v>
      </c>
      <c r="B7" s="25" t="s">
        <v>709</v>
      </c>
      <c r="C7" s="25" t="s">
        <v>710</v>
      </c>
      <c r="D7" s="25" t="s">
        <v>38</v>
      </c>
      <c r="E7" s="25" t="s">
        <v>711</v>
      </c>
      <c r="F7" s="26" t="s">
        <v>712</v>
      </c>
    </row>
    <row r="8" spans="1:6" ht="72.75" thickBot="1" x14ac:dyDescent="0.3">
      <c r="A8" s="27">
        <v>0</v>
      </c>
      <c r="B8" s="28" t="s">
        <v>713</v>
      </c>
      <c r="C8" s="29" t="s">
        <v>714</v>
      </c>
      <c r="D8" s="30" t="s">
        <v>715</v>
      </c>
      <c r="E8" s="31" t="s">
        <v>716</v>
      </c>
      <c r="F8" s="31" t="s">
        <v>716</v>
      </c>
    </row>
    <row r="9" spans="1:6" ht="60.75" thickBot="1" x14ac:dyDescent="0.3">
      <c r="A9" s="27">
        <v>1</v>
      </c>
      <c r="B9" s="28" t="s">
        <v>717</v>
      </c>
      <c r="C9" s="29" t="s">
        <v>718</v>
      </c>
      <c r="D9" s="32" t="s">
        <v>719</v>
      </c>
      <c r="E9" s="31" t="s">
        <v>781</v>
      </c>
      <c r="F9" s="31" t="s">
        <v>781</v>
      </c>
    </row>
    <row r="10" spans="1:6" ht="72.75" thickBot="1" x14ac:dyDescent="0.3">
      <c r="A10" s="27">
        <v>2</v>
      </c>
      <c r="B10" s="28" t="s">
        <v>720</v>
      </c>
      <c r="C10" s="29" t="s">
        <v>714</v>
      </c>
      <c r="D10" s="32" t="s">
        <v>721</v>
      </c>
      <c r="E10" s="31" t="s">
        <v>716</v>
      </c>
      <c r="F10" s="31" t="s">
        <v>716</v>
      </c>
    </row>
    <row r="11" spans="1:6" ht="72.75" thickBot="1" x14ac:dyDescent="0.3">
      <c r="A11" s="27">
        <v>3</v>
      </c>
      <c r="B11" s="28" t="s">
        <v>722</v>
      </c>
      <c r="C11" s="29" t="s">
        <v>723</v>
      </c>
      <c r="D11" s="32" t="s">
        <v>724</v>
      </c>
      <c r="E11" s="31" t="s">
        <v>716</v>
      </c>
      <c r="F11" s="31" t="s">
        <v>716</v>
      </c>
    </row>
  </sheetData>
  <sheetProtection algorithmName="SHA-512" hashValue="Wbus3OE3sNERDP0ACN2vXvFr+5ax59pMyHqQHQ+PtSftz082hzJDCNWBNDutvsrKWT8gt+wcGUiNvyYe4DIfvw==" saltValue="SMeGA4Cu4ulbKiqyJ/MXiQ==" spinCount="100000" sheet="1" objects="1" scenarios="1"/>
  <mergeCells count="1">
    <mergeCell ref="A5:F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92"/>
  <sheetViews>
    <sheetView workbookViewId="0">
      <selection activeCell="C33" sqref="C33"/>
    </sheetView>
  </sheetViews>
  <sheetFormatPr baseColWidth="10" defaultColWidth="11.42578125" defaultRowHeight="15" x14ac:dyDescent="0.25"/>
  <cols>
    <col min="1" max="1" width="4" bestFit="1" customWidth="1"/>
    <col min="2" max="2" width="67.42578125" customWidth="1"/>
    <col min="3" max="3" width="26.140625" customWidth="1"/>
    <col min="4" max="4" width="5.140625" bestFit="1" customWidth="1"/>
    <col min="5" max="5" width="170.5703125" bestFit="1" customWidth="1"/>
    <col min="6" max="6" width="11.85546875" bestFit="1" customWidth="1"/>
  </cols>
  <sheetData>
    <row r="2" spans="1:5" x14ac:dyDescent="0.25">
      <c r="B2" s="14" t="s">
        <v>82</v>
      </c>
      <c r="C2" s="14" t="s">
        <v>85</v>
      </c>
      <c r="D2" s="14"/>
      <c r="E2" s="14" t="s">
        <v>29</v>
      </c>
    </row>
    <row r="3" spans="1:5" x14ac:dyDescent="0.25">
      <c r="B3" t="s">
        <v>83</v>
      </c>
      <c r="C3" t="s">
        <v>86</v>
      </c>
      <c r="E3" t="s">
        <v>86</v>
      </c>
    </row>
    <row r="4" spans="1:5" x14ac:dyDescent="0.25">
      <c r="B4" t="s">
        <v>84</v>
      </c>
      <c r="C4" t="s">
        <v>87</v>
      </c>
      <c r="E4" t="s">
        <v>87</v>
      </c>
    </row>
    <row r="7" spans="1:5" x14ac:dyDescent="0.25">
      <c r="B7" s="14" t="s">
        <v>20</v>
      </c>
      <c r="C7" s="14"/>
      <c r="E7" s="14" t="s">
        <v>22</v>
      </c>
    </row>
    <row r="8" spans="1:5" ht="30" x14ac:dyDescent="0.25">
      <c r="A8" s="16">
        <v>1.1000000000000001</v>
      </c>
      <c r="B8" s="15" t="s">
        <v>744</v>
      </c>
      <c r="D8" t="s">
        <v>105</v>
      </c>
      <c r="E8" s="15" t="s">
        <v>161</v>
      </c>
    </row>
    <row r="9" spans="1:5" ht="30" x14ac:dyDescent="0.25">
      <c r="A9" s="16">
        <v>1.2</v>
      </c>
      <c r="B9" s="15" t="s">
        <v>90</v>
      </c>
      <c r="D9" t="s">
        <v>106</v>
      </c>
      <c r="E9" s="15" t="s">
        <v>743</v>
      </c>
    </row>
    <row r="10" spans="1:5" ht="30" x14ac:dyDescent="0.25">
      <c r="A10" s="16">
        <v>1.3</v>
      </c>
      <c r="B10" s="15" t="s">
        <v>199</v>
      </c>
      <c r="D10" t="s">
        <v>107</v>
      </c>
      <c r="E10" s="15" t="s">
        <v>162</v>
      </c>
    </row>
    <row r="11" spans="1:5" ht="30" x14ac:dyDescent="0.25">
      <c r="A11" s="16">
        <v>1.4</v>
      </c>
      <c r="B11" s="15" t="s">
        <v>91</v>
      </c>
      <c r="D11" t="s">
        <v>108</v>
      </c>
      <c r="E11" s="15" t="s">
        <v>163</v>
      </c>
    </row>
    <row r="12" spans="1:5" ht="30" x14ac:dyDescent="0.25">
      <c r="A12" s="16">
        <v>2.1</v>
      </c>
      <c r="B12" s="15" t="s">
        <v>92</v>
      </c>
      <c r="D12" t="s">
        <v>109</v>
      </c>
      <c r="E12" s="15" t="s">
        <v>164</v>
      </c>
    </row>
    <row r="13" spans="1:5" ht="30" x14ac:dyDescent="0.25">
      <c r="A13" s="16">
        <v>2.2000000000000002</v>
      </c>
      <c r="B13" s="15" t="s">
        <v>93</v>
      </c>
      <c r="D13" t="s">
        <v>89</v>
      </c>
      <c r="E13" s="15" t="s">
        <v>742</v>
      </c>
    </row>
    <row r="14" spans="1:5" x14ac:dyDescent="0.25">
      <c r="A14" s="16">
        <v>2.2999999999999998</v>
      </c>
      <c r="B14" s="15" t="s">
        <v>94</v>
      </c>
      <c r="D14" t="s">
        <v>110</v>
      </c>
      <c r="E14" s="15" t="s">
        <v>741</v>
      </c>
    </row>
    <row r="15" spans="1:5" x14ac:dyDescent="0.25">
      <c r="A15" s="16">
        <v>2.4</v>
      </c>
      <c r="B15" s="15" t="s">
        <v>95</v>
      </c>
      <c r="D15" t="s">
        <v>111</v>
      </c>
      <c r="E15" s="15" t="s">
        <v>165</v>
      </c>
    </row>
    <row r="16" spans="1:5" ht="30" x14ac:dyDescent="0.25">
      <c r="A16" s="16">
        <v>2.5</v>
      </c>
      <c r="B16" s="15" t="s">
        <v>96</v>
      </c>
      <c r="D16" t="s">
        <v>112</v>
      </c>
      <c r="E16" s="15" t="s">
        <v>740</v>
      </c>
    </row>
    <row r="17" spans="1:5" x14ac:dyDescent="0.25">
      <c r="A17" s="16">
        <v>2.6</v>
      </c>
      <c r="B17" s="15" t="s">
        <v>97</v>
      </c>
      <c r="D17" t="s">
        <v>113</v>
      </c>
      <c r="E17" s="15" t="s">
        <v>166</v>
      </c>
    </row>
    <row r="18" spans="1:5" x14ac:dyDescent="0.25">
      <c r="A18" s="16">
        <v>2.7</v>
      </c>
      <c r="B18" s="15" t="s">
        <v>200</v>
      </c>
      <c r="D18" t="s">
        <v>114</v>
      </c>
      <c r="E18" s="15" t="s">
        <v>167</v>
      </c>
    </row>
    <row r="19" spans="1:5" ht="52.5" customHeight="1" x14ac:dyDescent="0.25">
      <c r="A19" s="16">
        <v>3.1</v>
      </c>
      <c r="B19" s="15" t="s">
        <v>98</v>
      </c>
      <c r="D19" t="s">
        <v>115</v>
      </c>
      <c r="E19" s="15" t="s">
        <v>168</v>
      </c>
    </row>
    <row r="20" spans="1:5" x14ac:dyDescent="0.25">
      <c r="A20" s="16">
        <v>3.2</v>
      </c>
      <c r="B20" s="15" t="s">
        <v>99</v>
      </c>
      <c r="D20" t="s">
        <v>116</v>
      </c>
      <c r="E20" s="15" t="s">
        <v>191</v>
      </c>
    </row>
    <row r="21" spans="1:5" ht="30" x14ac:dyDescent="0.25">
      <c r="A21" s="16">
        <v>3.3</v>
      </c>
      <c r="B21" s="15" t="s">
        <v>100</v>
      </c>
      <c r="D21" t="s">
        <v>117</v>
      </c>
      <c r="E21" s="15" t="s">
        <v>192</v>
      </c>
    </row>
    <row r="22" spans="1:5" x14ac:dyDescent="0.25">
      <c r="A22" s="16">
        <v>3.4</v>
      </c>
      <c r="B22" s="15" t="s">
        <v>101</v>
      </c>
      <c r="D22" t="s">
        <v>118</v>
      </c>
      <c r="E22" s="15" t="s">
        <v>193</v>
      </c>
    </row>
    <row r="23" spans="1:5" ht="45" x14ac:dyDescent="0.25">
      <c r="A23" s="16">
        <v>3.5</v>
      </c>
      <c r="B23" s="15" t="s">
        <v>745</v>
      </c>
      <c r="D23" t="s">
        <v>119</v>
      </c>
      <c r="E23" s="15" t="s">
        <v>739</v>
      </c>
    </row>
    <row r="24" spans="1:5" x14ac:dyDescent="0.25">
      <c r="A24" s="16">
        <v>4.0999999999999996</v>
      </c>
      <c r="B24" s="15" t="s">
        <v>102</v>
      </c>
      <c r="D24" t="s">
        <v>120</v>
      </c>
      <c r="E24" s="15" t="s">
        <v>194</v>
      </c>
    </row>
    <row r="25" spans="1:5" ht="30" x14ac:dyDescent="0.25">
      <c r="A25" s="16">
        <v>4.2</v>
      </c>
      <c r="B25" s="15" t="s">
        <v>103</v>
      </c>
      <c r="D25" t="s">
        <v>121</v>
      </c>
      <c r="E25" s="15" t="s">
        <v>195</v>
      </c>
    </row>
    <row r="26" spans="1:5" x14ac:dyDescent="0.25">
      <c r="A26" s="16">
        <v>4.3</v>
      </c>
      <c r="B26" s="15" t="s">
        <v>104</v>
      </c>
      <c r="D26" t="s">
        <v>122</v>
      </c>
      <c r="E26" s="15" t="s">
        <v>196</v>
      </c>
    </row>
    <row r="27" spans="1:5" x14ac:dyDescent="0.25">
      <c r="D27" t="s">
        <v>123</v>
      </c>
      <c r="E27" s="15" t="s">
        <v>197</v>
      </c>
    </row>
    <row r="28" spans="1:5" x14ac:dyDescent="0.25">
      <c r="B28" s="15" t="s">
        <v>19</v>
      </c>
      <c r="D28" t="s">
        <v>124</v>
      </c>
      <c r="E28" s="15" t="s">
        <v>198</v>
      </c>
    </row>
    <row r="29" spans="1:5" x14ac:dyDescent="0.25">
      <c r="A29" s="16">
        <v>1</v>
      </c>
      <c r="B29" s="15" t="s">
        <v>201</v>
      </c>
      <c r="D29" t="s">
        <v>125</v>
      </c>
      <c r="E29" s="15" t="s">
        <v>737</v>
      </c>
    </row>
    <row r="30" spans="1:5" x14ac:dyDescent="0.25">
      <c r="A30" s="16">
        <v>2</v>
      </c>
      <c r="B30" s="15" t="s">
        <v>202</v>
      </c>
      <c r="D30" t="s">
        <v>126</v>
      </c>
      <c r="E30" s="15" t="s">
        <v>725</v>
      </c>
    </row>
    <row r="31" spans="1:5" x14ac:dyDescent="0.25">
      <c r="A31" s="16">
        <v>3</v>
      </c>
      <c r="B31" s="15" t="s">
        <v>203</v>
      </c>
      <c r="D31" t="s">
        <v>127</v>
      </c>
      <c r="E31" s="15" t="s">
        <v>726</v>
      </c>
    </row>
    <row r="32" spans="1:5" x14ac:dyDescent="0.25">
      <c r="A32" s="16">
        <v>4</v>
      </c>
      <c r="B32" s="15" t="s">
        <v>204</v>
      </c>
      <c r="D32" t="s">
        <v>128</v>
      </c>
      <c r="E32" s="15" t="s">
        <v>190</v>
      </c>
    </row>
    <row r="33" spans="1:5" ht="30" x14ac:dyDescent="0.25">
      <c r="A33" s="17"/>
      <c r="B33" s="15"/>
      <c r="D33" t="s">
        <v>129</v>
      </c>
      <c r="E33" s="15" t="s">
        <v>738</v>
      </c>
    </row>
    <row r="34" spans="1:5" x14ac:dyDescent="0.25">
      <c r="A34" s="17"/>
      <c r="B34" s="15"/>
      <c r="D34" t="s">
        <v>130</v>
      </c>
      <c r="E34" s="15" t="s">
        <v>189</v>
      </c>
    </row>
    <row r="35" spans="1:5" ht="30" x14ac:dyDescent="0.25">
      <c r="A35" s="17"/>
      <c r="B35" s="15"/>
      <c r="D35" t="s">
        <v>131</v>
      </c>
      <c r="E35" s="15" t="s">
        <v>188</v>
      </c>
    </row>
    <row r="36" spans="1:5" x14ac:dyDescent="0.25">
      <c r="A36" s="17"/>
      <c r="B36" s="15"/>
      <c r="D36" t="s">
        <v>132</v>
      </c>
      <c r="E36" s="15" t="s">
        <v>187</v>
      </c>
    </row>
    <row r="37" spans="1:5" x14ac:dyDescent="0.25">
      <c r="A37" s="17"/>
      <c r="B37" s="15"/>
      <c r="D37" t="s">
        <v>133</v>
      </c>
      <c r="E37" s="15" t="s">
        <v>186</v>
      </c>
    </row>
    <row r="38" spans="1:5" ht="15" customHeight="1" x14ac:dyDescent="0.25">
      <c r="A38" s="17"/>
      <c r="D38" t="s">
        <v>134</v>
      </c>
      <c r="E38" s="15" t="s">
        <v>727</v>
      </c>
    </row>
    <row r="39" spans="1:5" ht="30" x14ac:dyDescent="0.25">
      <c r="A39" s="17"/>
      <c r="B39" s="15"/>
      <c r="D39" t="s">
        <v>135</v>
      </c>
      <c r="E39" s="15" t="s">
        <v>728</v>
      </c>
    </row>
    <row r="40" spans="1:5" x14ac:dyDescent="0.25">
      <c r="A40" s="17"/>
      <c r="B40" s="15"/>
      <c r="D40" t="s">
        <v>136</v>
      </c>
      <c r="E40" s="15" t="s">
        <v>729</v>
      </c>
    </row>
    <row r="41" spans="1:5" x14ac:dyDescent="0.25">
      <c r="A41" s="17"/>
      <c r="B41" s="15"/>
      <c r="D41" t="s">
        <v>137</v>
      </c>
      <c r="E41" s="15" t="s">
        <v>185</v>
      </c>
    </row>
    <row r="42" spans="1:5" x14ac:dyDescent="0.25">
      <c r="A42" s="17"/>
      <c r="B42" s="15"/>
      <c r="D42" t="s">
        <v>138</v>
      </c>
      <c r="E42" s="15" t="s">
        <v>184</v>
      </c>
    </row>
    <row r="43" spans="1:5" ht="15" customHeight="1" x14ac:dyDescent="0.25">
      <c r="A43" s="17"/>
      <c r="B43" s="15"/>
      <c r="D43" t="s">
        <v>139</v>
      </c>
      <c r="E43" s="15" t="s">
        <v>183</v>
      </c>
    </row>
    <row r="44" spans="1:5" x14ac:dyDescent="0.25">
      <c r="A44" s="17"/>
      <c r="B44" s="15"/>
      <c r="D44" t="s">
        <v>140</v>
      </c>
      <c r="E44" s="15" t="s">
        <v>182</v>
      </c>
    </row>
    <row r="45" spans="1:5" x14ac:dyDescent="0.25">
      <c r="A45" s="17"/>
      <c r="B45" s="15"/>
      <c r="D45" t="s">
        <v>141</v>
      </c>
      <c r="E45" s="15" t="s">
        <v>181</v>
      </c>
    </row>
    <row r="46" spans="1:5" ht="30" x14ac:dyDescent="0.25">
      <c r="A46" s="17"/>
      <c r="B46" s="15"/>
      <c r="D46" t="s">
        <v>142</v>
      </c>
      <c r="E46" s="15" t="s">
        <v>730</v>
      </c>
    </row>
    <row r="47" spans="1:5" x14ac:dyDescent="0.25">
      <c r="A47" s="17"/>
      <c r="B47" s="15"/>
      <c r="D47" t="s">
        <v>143</v>
      </c>
      <c r="E47" s="15" t="s">
        <v>180</v>
      </c>
    </row>
    <row r="48" spans="1:5" ht="30" x14ac:dyDescent="0.25">
      <c r="A48" s="17"/>
      <c r="B48" s="15"/>
      <c r="D48" t="s">
        <v>144</v>
      </c>
      <c r="E48" s="15" t="s">
        <v>736</v>
      </c>
    </row>
    <row r="49" spans="1:5" x14ac:dyDescent="0.25">
      <c r="A49" s="17"/>
      <c r="B49" s="15"/>
      <c r="D49" t="s">
        <v>145</v>
      </c>
      <c r="E49" s="15" t="s">
        <v>735</v>
      </c>
    </row>
    <row r="50" spans="1:5" x14ac:dyDescent="0.25">
      <c r="A50" s="17"/>
      <c r="B50" s="15"/>
      <c r="D50" t="s">
        <v>146</v>
      </c>
      <c r="E50" s="15" t="s">
        <v>179</v>
      </c>
    </row>
    <row r="51" spans="1:5" ht="30" x14ac:dyDescent="0.25">
      <c r="A51" s="17"/>
      <c r="B51" s="15"/>
      <c r="D51" t="s">
        <v>147</v>
      </c>
      <c r="E51" s="15" t="s">
        <v>178</v>
      </c>
    </row>
    <row r="52" spans="1:5" x14ac:dyDescent="0.25">
      <c r="A52" s="17"/>
      <c r="B52" s="15"/>
      <c r="D52" t="s">
        <v>148</v>
      </c>
      <c r="E52" s="15" t="s">
        <v>734</v>
      </c>
    </row>
    <row r="53" spans="1:5" ht="15" customHeight="1" x14ac:dyDescent="0.25">
      <c r="A53" s="17"/>
      <c r="B53" s="15"/>
      <c r="D53" t="s">
        <v>149</v>
      </c>
      <c r="E53" s="15" t="s">
        <v>177</v>
      </c>
    </row>
    <row r="54" spans="1:5" ht="30" x14ac:dyDescent="0.25">
      <c r="A54" s="17"/>
      <c r="B54" s="15"/>
      <c r="D54" t="s">
        <v>150</v>
      </c>
      <c r="E54" s="15" t="s">
        <v>176</v>
      </c>
    </row>
    <row r="55" spans="1:5" ht="30" x14ac:dyDescent="0.25">
      <c r="A55" s="17"/>
      <c r="B55" s="15"/>
      <c r="D55" t="s">
        <v>151</v>
      </c>
      <c r="E55" s="15" t="s">
        <v>175</v>
      </c>
    </row>
    <row r="56" spans="1:5" ht="30" x14ac:dyDescent="0.25">
      <c r="A56" s="17"/>
      <c r="B56" s="15"/>
      <c r="D56" t="s">
        <v>152</v>
      </c>
      <c r="E56" s="15" t="s">
        <v>174</v>
      </c>
    </row>
    <row r="57" spans="1:5" x14ac:dyDescent="0.25">
      <c r="A57" s="17"/>
      <c r="B57" s="15"/>
      <c r="D57" t="s">
        <v>153</v>
      </c>
      <c r="E57" s="15" t="s">
        <v>733</v>
      </c>
    </row>
    <row r="58" spans="1:5" x14ac:dyDescent="0.25">
      <c r="A58" s="17"/>
      <c r="B58" s="15"/>
      <c r="D58" t="s">
        <v>154</v>
      </c>
      <c r="E58" s="15" t="s">
        <v>173</v>
      </c>
    </row>
    <row r="59" spans="1:5" x14ac:dyDescent="0.25">
      <c r="A59" s="17"/>
      <c r="D59" t="s">
        <v>155</v>
      </c>
      <c r="E59" s="15" t="s">
        <v>172</v>
      </c>
    </row>
    <row r="60" spans="1:5" x14ac:dyDescent="0.25">
      <c r="A60" s="17"/>
      <c r="B60" s="15"/>
      <c r="D60" t="s">
        <v>156</v>
      </c>
      <c r="E60" s="15" t="s">
        <v>732</v>
      </c>
    </row>
    <row r="61" spans="1:5" x14ac:dyDescent="0.25">
      <c r="A61" s="17"/>
      <c r="B61" s="15"/>
      <c r="D61" t="s">
        <v>157</v>
      </c>
      <c r="E61" s="15" t="s">
        <v>731</v>
      </c>
    </row>
    <row r="62" spans="1:5" x14ac:dyDescent="0.25">
      <c r="A62" s="17"/>
      <c r="B62" s="15"/>
      <c r="D62" t="s">
        <v>158</v>
      </c>
      <c r="E62" s="15" t="s">
        <v>171</v>
      </c>
    </row>
    <row r="63" spans="1:5" ht="30" x14ac:dyDescent="0.25">
      <c r="A63" s="17"/>
      <c r="B63" s="15"/>
      <c r="D63" t="s">
        <v>159</v>
      </c>
      <c r="E63" s="15" t="s">
        <v>170</v>
      </c>
    </row>
    <row r="64" spans="1:5" x14ac:dyDescent="0.25">
      <c r="A64" s="17"/>
      <c r="B64" s="15"/>
      <c r="D64" t="s">
        <v>160</v>
      </c>
      <c r="E64" s="15" t="s">
        <v>169</v>
      </c>
    </row>
    <row r="65" spans="1:2" x14ac:dyDescent="0.25">
      <c r="A65" s="17"/>
      <c r="B65" s="15"/>
    </row>
    <row r="66" spans="1:2" x14ac:dyDescent="0.25">
      <c r="A66" s="17"/>
      <c r="B66" s="15"/>
    </row>
    <row r="67" spans="1:2" x14ac:dyDescent="0.25">
      <c r="A67" s="17"/>
      <c r="B67" s="15"/>
    </row>
    <row r="68" spans="1:2" x14ac:dyDescent="0.25">
      <c r="A68" s="17"/>
      <c r="B68" s="15"/>
    </row>
    <row r="69" spans="1:2" x14ac:dyDescent="0.25">
      <c r="A69" s="17"/>
      <c r="B69" s="15"/>
    </row>
    <row r="70" spans="1:2" x14ac:dyDescent="0.25">
      <c r="A70" s="17"/>
      <c r="B70" s="15"/>
    </row>
    <row r="71" spans="1:2" x14ac:dyDescent="0.25">
      <c r="A71" s="17"/>
      <c r="B71" s="15"/>
    </row>
    <row r="72" spans="1:2" x14ac:dyDescent="0.25">
      <c r="A72" s="17"/>
      <c r="B72" s="15"/>
    </row>
    <row r="73" spans="1:2" x14ac:dyDescent="0.25">
      <c r="A73" s="17"/>
      <c r="B73" s="15"/>
    </row>
    <row r="74" spans="1:2" x14ac:dyDescent="0.25">
      <c r="A74" s="17"/>
      <c r="B74" s="15"/>
    </row>
    <row r="75" spans="1:2" x14ac:dyDescent="0.25">
      <c r="A75" s="17"/>
      <c r="B75" s="15"/>
    </row>
    <row r="76" spans="1:2" x14ac:dyDescent="0.25">
      <c r="A76" s="17"/>
      <c r="B76" s="15"/>
    </row>
    <row r="77" spans="1:2" x14ac:dyDescent="0.25">
      <c r="A77" s="17"/>
      <c r="B77" s="15"/>
    </row>
    <row r="78" spans="1:2" x14ac:dyDescent="0.25">
      <c r="A78" s="17"/>
      <c r="B78" s="15"/>
    </row>
    <row r="79" spans="1:2" x14ac:dyDescent="0.25">
      <c r="A79" s="17"/>
      <c r="B79" s="15"/>
    </row>
    <row r="80" spans="1:2" x14ac:dyDescent="0.25">
      <c r="A80" s="17"/>
    </row>
    <row r="81" spans="1:2" x14ac:dyDescent="0.25">
      <c r="A81" s="17"/>
      <c r="B81" s="15"/>
    </row>
    <row r="82" spans="1:2" x14ac:dyDescent="0.25">
      <c r="A82" s="17"/>
      <c r="B82" s="15"/>
    </row>
    <row r="83" spans="1:2" x14ac:dyDescent="0.25">
      <c r="A83" s="17"/>
      <c r="B83" s="15"/>
    </row>
    <row r="84" spans="1:2" x14ac:dyDescent="0.25">
      <c r="A84" s="17"/>
      <c r="B84" s="15"/>
    </row>
    <row r="85" spans="1:2" x14ac:dyDescent="0.25">
      <c r="A85" s="17"/>
      <c r="B85" s="15"/>
    </row>
    <row r="86" spans="1:2" x14ac:dyDescent="0.25">
      <c r="A86" s="17"/>
    </row>
    <row r="87" spans="1:2" x14ac:dyDescent="0.25">
      <c r="A87" s="17"/>
    </row>
    <row r="88" spans="1:2" x14ac:dyDescent="0.25">
      <c r="A88" s="17"/>
    </row>
    <row r="89" spans="1:2" x14ac:dyDescent="0.25">
      <c r="A89" s="17"/>
    </row>
    <row r="90" spans="1:2" x14ac:dyDescent="0.25">
      <c r="A90" s="17"/>
    </row>
    <row r="91" spans="1:2" x14ac:dyDescent="0.25">
      <c r="A91" s="17"/>
    </row>
    <row r="92" spans="1:2" x14ac:dyDescent="0.25">
      <c r="A92" s="17"/>
    </row>
  </sheetData>
  <sheetProtection algorithmName="SHA-512" hashValue="EzozHj4IE6GguNwGTb0BxE4ICdx8bdjPnc7ohL27pGQtzN8i9/MkYZmicirKmRc6Ho6pJ0YyRDwKxeK1WWSJOA==" saltValue="XZvlFQSgFysmh+4bGRKMvg=="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Estructura Programática</vt:lpstr>
      <vt:lpstr>Definiciones</vt:lpstr>
      <vt:lpstr>Datos</vt:lpstr>
      <vt:lpstr>Estructura Vigente</vt:lpstr>
      <vt:lpstr>Historial de Cambios</vt:lpstr>
      <vt:lpstr>Validacion datos</vt:lpstr>
      <vt:lpstr>'Estructura Programática'!Área_de_impresión</vt:lpstr>
      <vt:lpstr>'Historial de Cambios'!Área_de_impresión</vt:lpstr>
      <vt:lpstr>'Historial de Cambios'!Títulos_a_imprimir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dc:creator>
  <cp:lastModifiedBy>Jose Benjamin Caminero</cp:lastModifiedBy>
  <cp:lastPrinted>2023-10-30T14:42:09Z</cp:lastPrinted>
  <dcterms:created xsi:type="dcterms:W3CDTF">2019-02-14T20:11:18Z</dcterms:created>
  <dcterms:modified xsi:type="dcterms:W3CDTF">2023-10-30T14:44:45Z</dcterms:modified>
</cp:coreProperties>
</file>